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_a_a\Downloads\"/>
    </mc:Choice>
  </mc:AlternateContent>
  <xr:revisionPtr revIDLastSave="0" documentId="8_{4AEECD98-ECC7-5846-8592-4CD5BD7910FC}" xr6:coauthVersionLast="47" xr6:coauthVersionMax="47" xr10:uidLastSave="{00000000-0000-0000-0000-000000000000}"/>
  <bookViews>
    <workbookView xWindow="-120" yWindow="-120" windowWidth="29040" windowHeight="15720" firstSheet="1" xr2:uid="{14AD11FD-D914-46AB-BE64-C98FFCA08167}"/>
  </bookViews>
  <sheets>
    <sheet name="البيانات " sheetId="1" r:id="rId1"/>
    <sheet name="النتائج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F5" i="1"/>
  <c r="F6" i="1"/>
  <c r="C25" i="2"/>
  <c r="I5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H45" i="1"/>
  <c r="H46" i="1"/>
  <c r="H47" i="1"/>
  <c r="H48" i="1"/>
  <c r="H49" i="1"/>
  <c r="H50" i="1"/>
  <c r="H51" i="1"/>
  <c r="H52" i="1"/>
  <c r="H53" i="1"/>
  <c r="H54" i="1"/>
  <c r="H55" i="1"/>
  <c r="H56" i="1"/>
  <c r="F56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" i="1"/>
  <c r="J5" i="1"/>
  <c r="H5" i="1"/>
  <c r="D23" i="2"/>
  <c r="N5" i="1"/>
  <c r="P5" i="1"/>
  <c r="N6" i="1"/>
  <c r="P6" i="1"/>
  <c r="F7" i="1"/>
  <c r="N7" i="1"/>
  <c r="P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G58" i="1"/>
  <c r="K58" i="1"/>
  <c r="M58" i="1"/>
  <c r="O58" i="1"/>
  <c r="G59" i="1"/>
  <c r="I59" i="1"/>
  <c r="K59" i="1"/>
  <c r="M59" i="1"/>
  <c r="O59" i="1"/>
  <c r="G60" i="1"/>
  <c r="I60" i="1"/>
  <c r="K60" i="1"/>
  <c r="M60" i="1"/>
  <c r="O60" i="1"/>
  <c r="G61" i="1"/>
  <c r="I61" i="1"/>
  <c r="K61" i="1"/>
  <c r="M61" i="1"/>
  <c r="O61" i="1"/>
  <c r="G62" i="1"/>
  <c r="I62" i="1"/>
  <c r="K62" i="1"/>
  <c r="M62" i="1"/>
  <c r="O62" i="1"/>
  <c r="C6" i="2"/>
  <c r="G6" i="2"/>
  <c r="C7" i="2"/>
  <c r="G7" i="2"/>
  <c r="D17" i="2"/>
  <c r="F16" i="2"/>
  <c r="E16" i="2"/>
  <c r="D16" i="2"/>
  <c r="D14" i="2"/>
  <c r="D18" i="2"/>
  <c r="G16" i="2"/>
  <c r="H16" i="2"/>
  <c r="H17" i="2"/>
  <c r="H15" i="2"/>
  <c r="H14" i="2"/>
  <c r="H18" i="2"/>
  <c r="G17" i="2"/>
  <c r="G15" i="2"/>
  <c r="G14" i="2"/>
  <c r="G18" i="2"/>
  <c r="F17" i="2"/>
  <c r="F15" i="2"/>
  <c r="F14" i="2"/>
  <c r="F18" i="2"/>
  <c r="E17" i="2"/>
  <c r="E15" i="2"/>
  <c r="E14" i="2"/>
  <c r="E18" i="2"/>
  <c r="D15" i="2"/>
  <c r="G10" i="2"/>
  <c r="G9" i="2"/>
  <c r="G8" i="2"/>
  <c r="C9" i="2"/>
  <c r="C8" i="2"/>
  <c r="H24" i="2"/>
  <c r="N61" i="1"/>
  <c r="F25" i="2"/>
  <c r="E24" i="2"/>
  <c r="E21" i="2"/>
  <c r="J59" i="1"/>
  <c r="D21" i="2"/>
  <c r="H58" i="1"/>
  <c r="E22" i="2"/>
  <c r="H59" i="1"/>
  <c r="H60" i="1"/>
  <c r="D22" i="2"/>
  <c r="H61" i="1"/>
  <c r="H62" i="1"/>
  <c r="D24" i="2"/>
  <c r="F23" i="2"/>
  <c r="L62" i="1"/>
  <c r="L61" i="1"/>
  <c r="L60" i="1"/>
  <c r="L59" i="1"/>
  <c r="F21" i="2"/>
  <c r="F24" i="2"/>
  <c r="L58" i="1"/>
  <c r="F22" i="2"/>
  <c r="J61" i="1"/>
  <c r="J62" i="1"/>
  <c r="J60" i="1"/>
  <c r="E25" i="2"/>
  <c r="J58" i="1"/>
  <c r="E23" i="2"/>
  <c r="N60" i="1"/>
  <c r="N62" i="1"/>
  <c r="H23" i="2"/>
  <c r="H25" i="2"/>
  <c r="N59" i="1"/>
  <c r="N58" i="1"/>
  <c r="G22" i="2"/>
  <c r="G24" i="2"/>
  <c r="G25" i="2"/>
  <c r="G23" i="2"/>
  <c r="G21" i="2"/>
  <c r="H21" i="2"/>
  <c r="H22" i="2"/>
  <c r="D26" i="2"/>
  <c r="H26" i="2"/>
  <c r="E26" i="2"/>
  <c r="F26" i="2"/>
  <c r="G26" i="2"/>
  <c r="C15" i="2"/>
  <c r="C31" i="2"/>
  <c r="C17" i="2"/>
  <c r="F35" i="2"/>
  <c r="C16" i="2"/>
  <c r="C32" i="2"/>
  <c r="F60" i="1"/>
  <c r="C14" i="2"/>
  <c r="C18" i="2"/>
  <c r="C34" i="2"/>
  <c r="E61" i="1"/>
  <c r="E60" i="1"/>
  <c r="E62" i="1"/>
  <c r="E58" i="1"/>
  <c r="E59" i="1"/>
  <c r="C23" i="2"/>
  <c r="F33" i="2"/>
  <c r="F59" i="1"/>
  <c r="F61" i="1"/>
  <c r="C33" i="2"/>
  <c r="C30" i="2"/>
  <c r="C21" i="2"/>
  <c r="F58" i="1"/>
  <c r="C24" i="2"/>
  <c r="F34" i="2"/>
  <c r="C22" i="2"/>
  <c r="F32" i="2"/>
  <c r="F62" i="1"/>
  <c r="C26" i="2"/>
  <c r="F31" i="2"/>
  <c r="F36" i="2"/>
  <c r="G36" i="2"/>
  <c r="G31" i="2"/>
  <c r="G35" i="2"/>
  <c r="G33" i="2"/>
  <c r="G34" i="2"/>
  <c r="G32" i="2"/>
</calcChain>
</file>

<file path=xl/sharedStrings.xml><?xml version="1.0" encoding="utf-8"?>
<sst xmlns="http://schemas.openxmlformats.org/spreadsheetml/2006/main" count="72" uniqueCount="46">
  <si>
    <t xml:space="preserve">البيانات الأساسية </t>
  </si>
  <si>
    <t xml:space="preserve">درجات الطالبات حسب الفصول </t>
  </si>
  <si>
    <t xml:space="preserve">الفصل </t>
  </si>
  <si>
    <t xml:space="preserve">اسم المدرسة </t>
  </si>
  <si>
    <t xml:space="preserve">م </t>
  </si>
  <si>
    <t>نسبة</t>
  </si>
  <si>
    <t xml:space="preserve">نسبة </t>
  </si>
  <si>
    <t>تا</t>
  </si>
  <si>
    <t>العام الدراسي</t>
  </si>
  <si>
    <t>الفصل الدراسي</t>
  </si>
  <si>
    <t>الثالث</t>
  </si>
  <si>
    <t xml:space="preserve">المرحلة </t>
  </si>
  <si>
    <t xml:space="preserve">الثانوية </t>
  </si>
  <si>
    <t xml:space="preserve">الفترة </t>
  </si>
  <si>
    <t xml:space="preserve">نهاية فصل </t>
  </si>
  <si>
    <t xml:space="preserve">الصف </t>
  </si>
  <si>
    <t xml:space="preserve">ثاني </t>
  </si>
  <si>
    <t xml:space="preserve">المادة </t>
  </si>
  <si>
    <t xml:space="preserve">تقنية رقمية 2-2 </t>
  </si>
  <si>
    <t xml:space="preserve">الدرجة </t>
  </si>
  <si>
    <t xml:space="preserve">معلمة المادة </t>
  </si>
  <si>
    <t xml:space="preserve"> </t>
  </si>
  <si>
    <t xml:space="preserve">عدد الطالبات </t>
  </si>
  <si>
    <t xml:space="preserve">مجموع الدرجات </t>
  </si>
  <si>
    <t xml:space="preserve">المتوسط </t>
  </si>
  <si>
    <t xml:space="preserve">أعلى درجة </t>
  </si>
  <si>
    <t xml:space="preserve">أقل درجة </t>
  </si>
  <si>
    <t xml:space="preserve">تحليل نتائج الطالبات </t>
  </si>
  <si>
    <t xml:space="preserve">المدرسة </t>
  </si>
  <si>
    <t xml:space="preserve">العام الدراسي </t>
  </si>
  <si>
    <t xml:space="preserve">درجة التصحيح </t>
  </si>
  <si>
    <t xml:space="preserve">نتائج الطالبات التفصيلية </t>
  </si>
  <si>
    <t xml:space="preserve"> متوسط الدرجات </t>
  </si>
  <si>
    <t xml:space="preserve">أدنى درجة </t>
  </si>
  <si>
    <t xml:space="preserve">التقدير </t>
  </si>
  <si>
    <t xml:space="preserve">ممتاز </t>
  </si>
  <si>
    <t>جيد جداً</t>
  </si>
  <si>
    <t xml:space="preserve">جيد </t>
  </si>
  <si>
    <t xml:space="preserve">مقبول </t>
  </si>
  <si>
    <t xml:space="preserve">ضعيف </t>
  </si>
  <si>
    <t xml:space="preserve">المجموع </t>
  </si>
  <si>
    <t xml:space="preserve">مجموع الدرجات الكلي </t>
  </si>
  <si>
    <t xml:space="preserve">النسبة </t>
  </si>
  <si>
    <t xml:space="preserve">متوسط الدرجات </t>
  </si>
  <si>
    <t>تصميم:</t>
  </si>
  <si>
    <t>@teacher_a_a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</si>
</sst>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6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Times New Roman"/>
      <family val="1"/>
      <scheme val="major"/>
    </font>
    <font>
      <b/>
      <sz val="16"/>
      <color theme="1"/>
      <name val="Times New Roman"/>
      <family val="1"/>
      <scheme val="maj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9" fontId="1" fillId="0" borderId="7" xfId="1" applyFont="1" applyBorder="1" applyAlignment="1">
      <alignment horizontal="center" vertical="center"/>
    </xf>
    <xf numFmtId="9" fontId="1" fillId="7" borderId="7" xfId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4" fillId="0" borderId="1" xfId="1" applyFont="1" applyBorder="1" applyAlignment="1" applyProtection="1">
      <alignment horizontal="center"/>
    </xf>
    <xf numFmtId="0" fontId="4" fillId="0" borderId="1" xfId="1" applyNumberFormat="1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24" xfId="0" applyFont="1" applyFill="1" applyBorder="1" applyAlignment="1">
      <alignment horizontal="centerContinuous"/>
    </xf>
    <xf numFmtId="0" fontId="4" fillId="2" borderId="25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2" borderId="26" xfId="0" applyFont="1" applyFill="1" applyBorder="1" applyAlignment="1">
      <alignment horizontal="centerContinuous"/>
    </xf>
    <xf numFmtId="0" fontId="4" fillId="3" borderId="12" xfId="0" applyFont="1" applyFill="1" applyBorder="1" applyAlignment="1">
      <alignment horizontal="centerContinuous"/>
    </xf>
    <xf numFmtId="0" fontId="4" fillId="3" borderId="13" xfId="0" applyFont="1" applyFill="1" applyBorder="1" applyAlignment="1">
      <alignment horizontal="centerContinuous"/>
    </xf>
    <xf numFmtId="0" fontId="4" fillId="3" borderId="2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4" fillId="2" borderId="1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/>
      <protection locked="0"/>
    </xf>
  </cellXfs>
  <cellStyles count="2">
    <cellStyle name="عادي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النتائج</a:t>
            </a:r>
            <a:r>
              <a:rPr lang="ar-SA" baseline="0"/>
              <a:t> العامة 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763178476312815"/>
          <c:y val="0.22519136925938593"/>
          <c:w val="0.47578613156989541"/>
          <c:h val="0.75739119015096601"/>
        </c:manualLayout>
      </c:layout>
      <c:pieChart>
        <c:varyColors val="1"/>
        <c:ser>
          <c:idx val="0"/>
          <c:order val="0"/>
          <c:tx>
            <c:strRef>
              <c:f>'النتائج '!$F$30</c:f>
              <c:strCache>
                <c:ptCount val="1"/>
                <c:pt idx="0">
                  <c:v>المجموع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F2-438E-ABBC-BFD0BEE171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F2-438E-ABBC-BFD0BEE171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F2-438E-ABBC-BFD0BEE171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F2-438E-ABBC-BFD0BEE171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F2-438E-ABBC-BFD0BEE171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'النتائج '!$E$31:$E$35</c:f>
              <c:strCache>
                <c:ptCount val="5"/>
                <c:pt idx="0">
                  <c:v>ممتاز </c:v>
                </c:pt>
                <c:pt idx="1">
                  <c:v>جيد جداً</c:v>
                </c:pt>
                <c:pt idx="2">
                  <c:v>جيد </c:v>
                </c:pt>
                <c:pt idx="3">
                  <c:v>مقبول </c:v>
                </c:pt>
                <c:pt idx="4">
                  <c:v>ضعيف </c:v>
                </c:pt>
              </c:strCache>
            </c:strRef>
          </c:cat>
          <c:val>
            <c:numRef>
              <c:f>'النتائج '!$F$31:$F$35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9-4572-885D-7B173BF000BE}"/>
            </c:ext>
          </c:extLst>
        </c:ser>
        <c:ser>
          <c:idx val="1"/>
          <c:order val="1"/>
          <c:tx>
            <c:strRef>
              <c:f>'النتائج '!$G$30</c:f>
              <c:strCache>
                <c:ptCount val="1"/>
                <c:pt idx="0">
                  <c:v>النسبة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CF2-438E-ABBC-BFD0BEE171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CF2-438E-ABBC-BFD0BEE171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CF2-438E-ABBC-BFD0BEE171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CF2-438E-ABBC-BFD0BEE171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CF2-438E-ABBC-BFD0BEE171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'النتائج '!$E$31:$E$35</c:f>
              <c:strCache>
                <c:ptCount val="5"/>
                <c:pt idx="0">
                  <c:v>ممتاز </c:v>
                </c:pt>
                <c:pt idx="1">
                  <c:v>جيد جداً</c:v>
                </c:pt>
                <c:pt idx="2">
                  <c:v>جيد </c:v>
                </c:pt>
                <c:pt idx="3">
                  <c:v>مقبول </c:v>
                </c:pt>
                <c:pt idx="4">
                  <c:v>ضعيف </c:v>
                </c:pt>
              </c:strCache>
            </c:strRef>
          </c:cat>
          <c:val>
            <c:numRef>
              <c:f>'النتائج '!$G$31:$G$35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572-885D-7B173BF000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696905065751391"/>
          <c:y val="0.13892662564633732"/>
          <c:w val="0.1652729006583995"/>
          <c:h val="0.7461750261725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النتائج</a:t>
            </a:r>
            <a:r>
              <a:rPr lang="ar-SA" baseline="0"/>
              <a:t> التفصيلية 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'النتائج '!$B$21</c:f>
              <c:strCache>
                <c:ptCount val="1"/>
                <c:pt idx="0">
                  <c:v>ممتاز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'النتائج '!$C$21:$H$21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1-4071-A866-3C60B502C54E}"/>
            </c:ext>
          </c:extLst>
        </c:ser>
        <c:ser>
          <c:idx val="1"/>
          <c:order val="1"/>
          <c:tx>
            <c:strRef>
              <c:f>'النتائج '!$B$22</c:f>
              <c:strCache>
                <c:ptCount val="1"/>
                <c:pt idx="0">
                  <c:v>جيد جداً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'النتائج '!$C$22:$H$22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31-4071-A866-3C60B502C54E}"/>
            </c:ext>
          </c:extLst>
        </c:ser>
        <c:ser>
          <c:idx val="2"/>
          <c:order val="2"/>
          <c:tx>
            <c:strRef>
              <c:f>'النتائج '!$B$23</c:f>
              <c:strCache>
                <c:ptCount val="1"/>
                <c:pt idx="0">
                  <c:v>جيد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'النتائج '!$C$23:$H$23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31-4071-A866-3C60B502C54E}"/>
            </c:ext>
          </c:extLst>
        </c:ser>
        <c:ser>
          <c:idx val="3"/>
          <c:order val="3"/>
          <c:tx>
            <c:strRef>
              <c:f>'النتائج '!$B$24</c:f>
              <c:strCache>
                <c:ptCount val="1"/>
                <c:pt idx="0">
                  <c:v>مقبول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'النتائج '!$C$24:$H$24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31-4071-A866-3C60B502C54E}"/>
            </c:ext>
          </c:extLst>
        </c:ser>
        <c:ser>
          <c:idx val="4"/>
          <c:order val="4"/>
          <c:tx>
            <c:strRef>
              <c:f>'النتائج '!$B$25</c:f>
              <c:strCache>
                <c:ptCount val="1"/>
                <c:pt idx="0">
                  <c:v>ضعيف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'النتائج '!$C$25:$H$25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31-4071-A866-3C60B502C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9187727"/>
        <c:axId val="759189647"/>
        <c:axId val="0"/>
      </c:bar3DChart>
      <c:catAx>
        <c:axId val="759187727"/>
        <c:scaling>
          <c:orientation val="maxMin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9189647"/>
        <c:crosses val="autoZero"/>
        <c:auto val="1"/>
        <c:lblAlgn val="ctr"/>
        <c:lblOffset val="100"/>
        <c:noMultiLvlLbl val="0"/>
      </c:catAx>
      <c:valAx>
        <c:axId val="75918964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918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099939147134417"/>
          <c:y val="0.30049034034680094"/>
          <c:w val="0.15900060852865583"/>
          <c:h val="0.47814465814723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</xdr:colOff>
      <xdr:row>21</xdr:row>
      <xdr:rowOff>9524</xdr:rowOff>
    </xdr:from>
    <xdr:to>
      <xdr:col>12</xdr:col>
      <xdr:colOff>600075</xdr:colOff>
      <xdr:row>37</xdr:row>
      <xdr:rowOff>66674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4274A6E5-3836-0752-392E-86B85C7F3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61914</xdr:colOff>
      <xdr:row>4</xdr:row>
      <xdr:rowOff>152400</xdr:rowOff>
    </xdr:from>
    <xdr:to>
      <xdr:col>12</xdr:col>
      <xdr:colOff>714375</xdr:colOff>
      <xdr:row>20</xdr:row>
      <xdr:rowOff>19051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3E1D667D-FF48-D491-2754-D7CBD8CEE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85D7-4017-4332-B0AB-C6CF95711FE9}">
  <sheetPr>
    <pageSetUpPr fitToPage="1"/>
  </sheetPr>
  <dimension ref="A1:Z62"/>
  <sheetViews>
    <sheetView rightToLeft="1" tabSelected="1" workbookViewId="0">
      <selection activeCell="E7" sqref="E7"/>
    </sheetView>
  </sheetViews>
  <sheetFormatPr defaultColWidth="8.94921875" defaultRowHeight="13.5" x14ac:dyDescent="0.15"/>
  <cols>
    <col min="1" max="1" width="1.1015625" style="34" customWidth="1"/>
    <col min="2" max="2" width="20.2265625" style="34" customWidth="1"/>
    <col min="3" max="3" width="9.55859375" style="34" customWidth="1"/>
    <col min="4" max="5" width="6.37109375" style="34" customWidth="1"/>
    <col min="6" max="6" width="7.84375" style="34" hidden="1" customWidth="1"/>
    <col min="7" max="7" width="6.37109375" style="34" customWidth="1"/>
    <col min="8" max="8" width="6.37109375" style="34" hidden="1" customWidth="1"/>
    <col min="9" max="9" width="6.37109375" style="34" customWidth="1"/>
    <col min="10" max="10" width="6.37109375" style="34" hidden="1" customWidth="1"/>
    <col min="11" max="11" width="6.37109375" style="34" customWidth="1"/>
    <col min="12" max="12" width="6.37109375" style="34" hidden="1" customWidth="1"/>
    <col min="13" max="13" width="6.37109375" style="34" customWidth="1"/>
    <col min="14" max="14" width="6.37109375" style="34" hidden="1" customWidth="1"/>
    <col min="15" max="15" width="6.37109375" style="34" customWidth="1"/>
    <col min="16" max="16" width="10.6640625" style="34" hidden="1" customWidth="1"/>
    <col min="17" max="17" width="8.94921875" style="34"/>
    <col min="18" max="26" width="8.94921875" style="35"/>
    <col min="27" max="16384" width="8.94921875" style="34"/>
  </cols>
  <sheetData>
    <row r="1" spans="2:16" ht="6" customHeight="1" thickBot="1" x14ac:dyDescent="0.2"/>
    <row r="2" spans="2:16" ht="14.25" thickBot="1" x14ac:dyDescent="0.2">
      <c r="B2" s="34" t="s">
        <v>0</v>
      </c>
      <c r="D2" s="36" t="s">
        <v>1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  <c r="P2" s="39"/>
    </row>
    <row r="3" spans="2:16" ht="14.25" thickBot="1" x14ac:dyDescent="0.2">
      <c r="D3" s="40" t="s">
        <v>2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  <c r="P3" s="43"/>
    </row>
    <row r="4" spans="2:16" x14ac:dyDescent="0.15">
      <c r="B4" s="44" t="s">
        <v>3</v>
      </c>
      <c r="D4" s="45" t="s">
        <v>4</v>
      </c>
      <c r="E4" s="46">
        <v>1</v>
      </c>
      <c r="F4" s="46" t="s">
        <v>5</v>
      </c>
      <c r="G4" s="46">
        <v>2</v>
      </c>
      <c r="H4" s="46" t="s">
        <v>6</v>
      </c>
      <c r="I4" s="46">
        <v>3</v>
      </c>
      <c r="J4" s="46" t="s">
        <v>6</v>
      </c>
      <c r="K4" s="46">
        <v>4</v>
      </c>
      <c r="L4" s="46" t="s">
        <v>6</v>
      </c>
      <c r="M4" s="46">
        <v>5</v>
      </c>
      <c r="N4" s="46" t="s">
        <v>6</v>
      </c>
      <c r="O4" s="46">
        <v>6</v>
      </c>
      <c r="P4" s="47" t="s">
        <v>6</v>
      </c>
    </row>
    <row r="5" spans="2:16" x14ac:dyDescent="0.15">
      <c r="B5" s="26" t="s">
        <v>7</v>
      </c>
      <c r="D5" s="48">
        <v>1</v>
      </c>
      <c r="E5" s="27">
        <v>15</v>
      </c>
      <c r="F5" s="28">
        <f>IF(E5&lt;&gt;0,E5/$B$19,"")</f>
        <v>1</v>
      </c>
      <c r="G5" s="33"/>
      <c r="H5" s="28" t="str">
        <f>IF(G7&lt;&gt;0,G7/$B$19,"")</f>
        <v/>
      </c>
      <c r="I5" s="27"/>
      <c r="J5" s="28" t="str">
        <f>IF(I5&lt;&gt;0,I5/$B$19,"")</f>
        <v/>
      </c>
      <c r="K5" s="27"/>
      <c r="L5" s="28" t="str">
        <f>IF(K5&lt;&gt;0,K5/$B$19,"")</f>
        <v/>
      </c>
      <c r="M5" s="29"/>
      <c r="N5" s="28" t="str">
        <f>IF(M5&lt;&gt;0,M5/$B$19,"")</f>
        <v/>
      </c>
      <c r="O5" s="29"/>
      <c r="P5" s="28" t="str">
        <f>IF(O5&lt;&gt;0,O5/$B$19,"")</f>
        <v/>
      </c>
    </row>
    <row r="6" spans="2:16" x14ac:dyDescent="0.15">
      <c r="B6" s="50" t="s">
        <v>8</v>
      </c>
      <c r="D6" s="48">
        <v>2</v>
      </c>
      <c r="E6" s="68">
        <v>14</v>
      </c>
      <c r="F6" s="28">
        <f t="shared" ref="F6:F56" si="0">IF(E6&lt;&gt;0,E6/$B$19,"")</f>
        <v>0.93333333333333335</v>
      </c>
      <c r="G6" s="27"/>
      <c r="H6" s="28" t="str">
        <f t="shared" ref="H6:H56" si="1">IF(G6&lt;&gt;0,G6/$B$19,"")</f>
        <v/>
      </c>
      <c r="I6" s="27"/>
      <c r="J6" s="28" t="str">
        <f t="shared" ref="J6:J56" si="2">IF(I6&lt;&gt;0,I6/$B$19,"")</f>
        <v/>
      </c>
      <c r="K6" s="27"/>
      <c r="L6" s="28" t="str">
        <f t="shared" ref="L6:L56" si="3">IF(K6&lt;&gt;0,K6/$B$19,"")</f>
        <v/>
      </c>
      <c r="M6" s="29"/>
      <c r="N6" s="28" t="str">
        <f t="shared" ref="N6:N56" si="4">IF(M6&lt;&gt;0,M6/$B$19,"")</f>
        <v/>
      </c>
      <c r="O6" s="29"/>
      <c r="P6" s="28" t="str">
        <f t="shared" ref="P6:P56" si="5">IF(O6&lt;&gt;0,O6/$B$19,"")</f>
        <v/>
      </c>
    </row>
    <row r="7" spans="2:16" x14ac:dyDescent="0.15">
      <c r="B7" s="26">
        <v>1444</v>
      </c>
      <c r="D7" s="48">
        <v>3</v>
      </c>
      <c r="E7" s="27"/>
      <c r="F7" s="28" t="str">
        <f t="shared" si="0"/>
        <v/>
      </c>
      <c r="G7" s="27"/>
      <c r="H7" s="28" t="e">
        <f>IF(#REF!&lt;&gt;0,#REF!/$B$19,"")</f>
        <v>#REF!</v>
      </c>
      <c r="I7" s="27"/>
      <c r="J7" s="28" t="str">
        <f t="shared" si="2"/>
        <v/>
      </c>
      <c r="K7" s="27"/>
      <c r="L7" s="28" t="str">
        <f t="shared" si="3"/>
        <v/>
      </c>
      <c r="M7" s="29"/>
      <c r="N7" s="28" t="str">
        <f t="shared" si="4"/>
        <v/>
      </c>
      <c r="O7" s="29"/>
      <c r="P7" s="28" t="str">
        <f t="shared" si="5"/>
        <v/>
      </c>
    </row>
    <row r="8" spans="2:16" x14ac:dyDescent="0.15">
      <c r="B8" s="50" t="s">
        <v>9</v>
      </c>
      <c r="D8" s="48">
        <v>4</v>
      </c>
      <c r="E8" s="27"/>
      <c r="F8" s="28" t="str">
        <f t="shared" si="0"/>
        <v/>
      </c>
      <c r="G8" s="27"/>
      <c r="H8" s="28" t="str">
        <f t="shared" si="1"/>
        <v/>
      </c>
      <c r="I8" s="27"/>
      <c r="J8" s="28" t="str">
        <f t="shared" si="2"/>
        <v/>
      </c>
      <c r="K8" s="27"/>
      <c r="L8" s="28" t="str">
        <f t="shared" si="3"/>
        <v/>
      </c>
      <c r="M8" s="29"/>
      <c r="N8" s="28" t="str">
        <f t="shared" si="4"/>
        <v/>
      </c>
      <c r="O8" s="29"/>
      <c r="P8" s="28" t="str">
        <f t="shared" si="5"/>
        <v/>
      </c>
    </row>
    <row r="9" spans="2:16" x14ac:dyDescent="0.15">
      <c r="B9" s="26" t="s">
        <v>10</v>
      </c>
      <c r="D9" s="48">
        <v>5</v>
      </c>
      <c r="E9" s="27"/>
      <c r="F9" s="28" t="str">
        <f t="shared" si="0"/>
        <v/>
      </c>
      <c r="G9" s="27"/>
      <c r="H9" s="28" t="str">
        <f t="shared" si="1"/>
        <v/>
      </c>
      <c r="I9" s="27"/>
      <c r="J9" s="28" t="str">
        <f t="shared" si="2"/>
        <v/>
      </c>
      <c r="K9" s="27"/>
      <c r="L9" s="28" t="str">
        <f t="shared" si="3"/>
        <v/>
      </c>
      <c r="M9" s="29"/>
      <c r="N9" s="28" t="str">
        <f t="shared" si="4"/>
        <v/>
      </c>
      <c r="O9" s="29"/>
      <c r="P9" s="28" t="str">
        <f t="shared" si="5"/>
        <v/>
      </c>
    </row>
    <row r="10" spans="2:16" x14ac:dyDescent="0.15">
      <c r="B10" s="50" t="s">
        <v>11</v>
      </c>
      <c r="D10" s="48">
        <v>6</v>
      </c>
      <c r="E10" s="27"/>
      <c r="F10" s="28" t="str">
        <f t="shared" si="0"/>
        <v/>
      </c>
      <c r="G10" s="27"/>
      <c r="H10" s="28" t="str">
        <f t="shared" si="1"/>
        <v/>
      </c>
      <c r="I10" s="27"/>
      <c r="J10" s="28" t="str">
        <f t="shared" si="2"/>
        <v/>
      </c>
      <c r="K10" s="27"/>
      <c r="L10" s="28" t="str">
        <f t="shared" si="3"/>
        <v/>
      </c>
      <c r="M10" s="29"/>
      <c r="N10" s="28" t="str">
        <f t="shared" si="4"/>
        <v/>
      </c>
      <c r="O10" s="29"/>
      <c r="P10" s="28" t="str">
        <f t="shared" si="5"/>
        <v/>
      </c>
    </row>
    <row r="11" spans="2:16" x14ac:dyDescent="0.15">
      <c r="B11" s="26" t="s">
        <v>12</v>
      </c>
      <c r="D11" s="48">
        <v>7</v>
      </c>
      <c r="E11" s="27"/>
      <c r="F11" s="28" t="str">
        <f t="shared" si="0"/>
        <v/>
      </c>
      <c r="G11" s="27"/>
      <c r="H11" s="28" t="str">
        <f t="shared" si="1"/>
        <v/>
      </c>
      <c r="I11" s="27"/>
      <c r="J11" s="28" t="str">
        <f t="shared" si="2"/>
        <v/>
      </c>
      <c r="K11" s="27"/>
      <c r="L11" s="28" t="str">
        <f t="shared" si="3"/>
        <v/>
      </c>
      <c r="M11" s="29"/>
      <c r="N11" s="28" t="str">
        <f t="shared" si="4"/>
        <v/>
      </c>
      <c r="O11" s="29"/>
      <c r="P11" s="28" t="str">
        <f t="shared" si="5"/>
        <v/>
      </c>
    </row>
    <row r="12" spans="2:16" x14ac:dyDescent="0.15">
      <c r="B12" s="50" t="s">
        <v>13</v>
      </c>
      <c r="D12" s="48">
        <v>8</v>
      </c>
      <c r="E12" s="27"/>
      <c r="F12" s="28" t="str">
        <f t="shared" si="0"/>
        <v/>
      </c>
      <c r="G12" s="27"/>
      <c r="H12" s="28" t="str">
        <f t="shared" si="1"/>
        <v/>
      </c>
      <c r="I12" s="27"/>
      <c r="J12" s="28" t="str">
        <f t="shared" si="2"/>
        <v/>
      </c>
      <c r="K12" s="27"/>
      <c r="L12" s="28" t="str">
        <f t="shared" si="3"/>
        <v/>
      </c>
      <c r="M12" s="29"/>
      <c r="N12" s="28" t="str">
        <f t="shared" si="4"/>
        <v/>
      </c>
      <c r="O12" s="29"/>
      <c r="P12" s="28" t="str">
        <f t="shared" si="5"/>
        <v/>
      </c>
    </row>
    <row r="13" spans="2:16" x14ac:dyDescent="0.15">
      <c r="B13" s="26" t="s">
        <v>14</v>
      </c>
      <c r="D13" s="48">
        <v>9</v>
      </c>
      <c r="E13" s="27"/>
      <c r="F13" s="28" t="str">
        <f t="shared" si="0"/>
        <v/>
      </c>
      <c r="G13" s="27"/>
      <c r="H13" s="28" t="str">
        <f t="shared" si="1"/>
        <v/>
      </c>
      <c r="I13" s="27"/>
      <c r="J13" s="28" t="str">
        <f t="shared" si="2"/>
        <v/>
      </c>
      <c r="K13" s="27"/>
      <c r="L13" s="28" t="str">
        <f t="shared" si="3"/>
        <v/>
      </c>
      <c r="M13" s="29"/>
      <c r="N13" s="28" t="str">
        <f t="shared" si="4"/>
        <v/>
      </c>
      <c r="O13" s="29"/>
      <c r="P13" s="28" t="str">
        <f t="shared" si="5"/>
        <v/>
      </c>
    </row>
    <row r="14" spans="2:16" x14ac:dyDescent="0.15">
      <c r="B14" s="50" t="s">
        <v>15</v>
      </c>
      <c r="D14" s="48">
        <v>10</v>
      </c>
      <c r="E14" s="27"/>
      <c r="F14" s="28" t="str">
        <f t="shared" si="0"/>
        <v/>
      </c>
      <c r="G14" s="27"/>
      <c r="H14" s="28" t="str">
        <f t="shared" si="1"/>
        <v/>
      </c>
      <c r="I14" s="27"/>
      <c r="J14" s="28" t="str">
        <f t="shared" si="2"/>
        <v/>
      </c>
      <c r="K14" s="27"/>
      <c r="L14" s="28" t="str">
        <f t="shared" si="3"/>
        <v/>
      </c>
      <c r="M14" s="29"/>
      <c r="N14" s="28" t="str">
        <f t="shared" si="4"/>
        <v/>
      </c>
      <c r="O14" s="29"/>
      <c r="P14" s="28" t="str">
        <f t="shared" si="5"/>
        <v/>
      </c>
    </row>
    <row r="15" spans="2:16" x14ac:dyDescent="0.15">
      <c r="B15" s="26" t="s">
        <v>16</v>
      </c>
      <c r="D15" s="48">
        <v>11</v>
      </c>
      <c r="E15" s="27"/>
      <c r="F15" s="28" t="str">
        <f t="shared" si="0"/>
        <v/>
      </c>
      <c r="G15" s="27"/>
      <c r="H15" s="28" t="str">
        <f t="shared" si="1"/>
        <v/>
      </c>
      <c r="I15" s="27"/>
      <c r="J15" s="28" t="str">
        <f t="shared" si="2"/>
        <v/>
      </c>
      <c r="K15" s="27"/>
      <c r="L15" s="28" t="str">
        <f t="shared" si="3"/>
        <v/>
      </c>
      <c r="M15" s="29"/>
      <c r="N15" s="28" t="str">
        <f t="shared" si="4"/>
        <v/>
      </c>
      <c r="O15" s="29"/>
      <c r="P15" s="28" t="str">
        <f t="shared" si="5"/>
        <v/>
      </c>
    </row>
    <row r="16" spans="2:16" x14ac:dyDescent="0.15">
      <c r="B16" s="50" t="s">
        <v>17</v>
      </c>
      <c r="D16" s="48">
        <v>12</v>
      </c>
      <c r="E16" s="27"/>
      <c r="F16" s="28" t="str">
        <f t="shared" si="0"/>
        <v/>
      </c>
      <c r="G16" s="27"/>
      <c r="H16" s="28" t="str">
        <f t="shared" si="1"/>
        <v/>
      </c>
      <c r="I16" s="27"/>
      <c r="J16" s="28" t="str">
        <f t="shared" si="2"/>
        <v/>
      </c>
      <c r="K16" s="27"/>
      <c r="L16" s="28" t="str">
        <f t="shared" si="3"/>
        <v/>
      </c>
      <c r="M16" s="29"/>
      <c r="N16" s="28" t="str">
        <f t="shared" si="4"/>
        <v/>
      </c>
      <c r="O16" s="29"/>
      <c r="P16" s="28" t="str">
        <f t="shared" si="5"/>
        <v/>
      </c>
    </row>
    <row r="17" spans="2:16" x14ac:dyDescent="0.15">
      <c r="B17" s="26" t="s">
        <v>18</v>
      </c>
      <c r="D17" s="48">
        <v>13</v>
      </c>
      <c r="E17" s="27"/>
      <c r="F17" s="28" t="str">
        <f t="shared" si="0"/>
        <v/>
      </c>
      <c r="G17" s="27"/>
      <c r="H17" s="28" t="str">
        <f t="shared" si="1"/>
        <v/>
      </c>
      <c r="I17" s="27"/>
      <c r="J17" s="28" t="str">
        <f t="shared" si="2"/>
        <v/>
      </c>
      <c r="K17" s="27"/>
      <c r="L17" s="28" t="str">
        <f t="shared" si="3"/>
        <v/>
      </c>
      <c r="M17" s="29"/>
      <c r="N17" s="28" t="str">
        <f t="shared" si="4"/>
        <v/>
      </c>
      <c r="O17" s="29"/>
      <c r="P17" s="28" t="str">
        <f t="shared" si="5"/>
        <v/>
      </c>
    </row>
    <row r="18" spans="2:16" x14ac:dyDescent="0.15">
      <c r="B18" s="50" t="s">
        <v>19</v>
      </c>
      <c r="D18" s="48">
        <v>14</v>
      </c>
      <c r="E18" s="27"/>
      <c r="F18" s="28" t="str">
        <f t="shared" si="0"/>
        <v/>
      </c>
      <c r="G18" s="27"/>
      <c r="H18" s="28" t="str">
        <f t="shared" si="1"/>
        <v/>
      </c>
      <c r="I18" s="27"/>
      <c r="J18" s="28" t="str">
        <f t="shared" si="2"/>
        <v/>
      </c>
      <c r="K18" s="27"/>
      <c r="L18" s="28" t="str">
        <f t="shared" si="3"/>
        <v/>
      </c>
      <c r="M18" s="29"/>
      <c r="N18" s="28" t="str">
        <f t="shared" si="4"/>
        <v/>
      </c>
      <c r="O18" s="29"/>
      <c r="P18" s="28" t="str">
        <f t="shared" si="5"/>
        <v/>
      </c>
    </row>
    <row r="19" spans="2:16" x14ac:dyDescent="0.15">
      <c r="B19" s="26">
        <v>15</v>
      </c>
      <c r="D19" s="48">
        <v>15</v>
      </c>
      <c r="E19" s="27"/>
      <c r="F19" s="28" t="str">
        <f t="shared" si="0"/>
        <v/>
      </c>
      <c r="G19" s="27"/>
      <c r="H19" s="28" t="str">
        <f t="shared" si="1"/>
        <v/>
      </c>
      <c r="I19" s="27"/>
      <c r="J19" s="28" t="str">
        <f t="shared" si="2"/>
        <v/>
      </c>
      <c r="K19" s="27"/>
      <c r="L19" s="28" t="str">
        <f t="shared" si="3"/>
        <v/>
      </c>
      <c r="M19" s="29"/>
      <c r="N19" s="28" t="str">
        <f t="shared" si="4"/>
        <v/>
      </c>
      <c r="O19" s="29"/>
      <c r="P19" s="28" t="str">
        <f t="shared" si="5"/>
        <v/>
      </c>
    </row>
    <row r="20" spans="2:16" x14ac:dyDescent="0.15">
      <c r="B20" s="50" t="s">
        <v>20</v>
      </c>
      <c r="D20" s="48">
        <v>16</v>
      </c>
      <c r="E20" s="27"/>
      <c r="F20" s="28" t="str">
        <f t="shared" si="0"/>
        <v/>
      </c>
      <c r="G20" s="27"/>
      <c r="H20" s="28" t="str">
        <f t="shared" si="1"/>
        <v/>
      </c>
      <c r="I20" s="27"/>
      <c r="J20" s="28" t="str">
        <f t="shared" si="2"/>
        <v/>
      </c>
      <c r="K20" s="27"/>
      <c r="L20" s="28" t="str">
        <f t="shared" si="3"/>
        <v/>
      </c>
      <c r="M20" s="29"/>
      <c r="N20" s="28" t="str">
        <f t="shared" si="4"/>
        <v/>
      </c>
      <c r="O20" s="29"/>
      <c r="P20" s="28" t="str">
        <f t="shared" si="5"/>
        <v/>
      </c>
    </row>
    <row r="21" spans="2:16" ht="14.25" thickBot="1" x14ac:dyDescent="0.2">
      <c r="B21" s="30" t="s">
        <v>21</v>
      </c>
      <c r="D21" s="48">
        <v>17</v>
      </c>
      <c r="E21" s="27"/>
      <c r="F21" s="28" t="str">
        <f t="shared" si="0"/>
        <v/>
      </c>
      <c r="G21" s="27"/>
      <c r="H21" s="28" t="str">
        <f t="shared" si="1"/>
        <v/>
      </c>
      <c r="I21" s="27"/>
      <c r="J21" s="28" t="str">
        <f t="shared" si="2"/>
        <v/>
      </c>
      <c r="K21" s="27"/>
      <c r="L21" s="28" t="str">
        <f t="shared" si="3"/>
        <v/>
      </c>
      <c r="M21" s="29"/>
      <c r="N21" s="28" t="str">
        <f t="shared" si="4"/>
        <v/>
      </c>
      <c r="O21" s="29"/>
      <c r="P21" s="28" t="str">
        <f t="shared" si="5"/>
        <v/>
      </c>
    </row>
    <row r="22" spans="2:16" x14ac:dyDescent="0.15">
      <c r="D22" s="48">
        <v>18</v>
      </c>
      <c r="E22" s="27"/>
      <c r="F22" s="28" t="str">
        <f t="shared" si="0"/>
        <v/>
      </c>
      <c r="G22" s="27"/>
      <c r="H22" s="28" t="str">
        <f t="shared" si="1"/>
        <v/>
      </c>
      <c r="I22" s="27"/>
      <c r="J22" s="28" t="str">
        <f t="shared" si="2"/>
        <v/>
      </c>
      <c r="K22" s="27"/>
      <c r="L22" s="28" t="str">
        <f t="shared" si="3"/>
        <v/>
      </c>
      <c r="M22" s="29"/>
      <c r="N22" s="28" t="str">
        <f t="shared" si="4"/>
        <v/>
      </c>
      <c r="O22" s="29"/>
      <c r="P22" s="28" t="str">
        <f t="shared" si="5"/>
        <v/>
      </c>
    </row>
    <row r="23" spans="2:16" x14ac:dyDescent="0.15">
      <c r="D23" s="48">
        <v>19</v>
      </c>
      <c r="E23" s="27"/>
      <c r="F23" s="28" t="str">
        <f t="shared" si="0"/>
        <v/>
      </c>
      <c r="G23" s="27"/>
      <c r="H23" s="28" t="str">
        <f t="shared" si="1"/>
        <v/>
      </c>
      <c r="I23" s="27"/>
      <c r="J23" s="28" t="str">
        <f t="shared" si="2"/>
        <v/>
      </c>
      <c r="K23" s="27"/>
      <c r="L23" s="28" t="str">
        <f t="shared" si="3"/>
        <v/>
      </c>
      <c r="M23" s="29"/>
      <c r="N23" s="28" t="str">
        <f t="shared" si="4"/>
        <v/>
      </c>
      <c r="O23" s="29"/>
      <c r="P23" s="28" t="str">
        <f t="shared" si="5"/>
        <v/>
      </c>
    </row>
    <row r="24" spans="2:16" x14ac:dyDescent="0.15">
      <c r="D24" s="48">
        <v>20</v>
      </c>
      <c r="E24" s="27"/>
      <c r="F24" s="28" t="str">
        <f t="shared" si="0"/>
        <v/>
      </c>
      <c r="G24" s="27"/>
      <c r="H24" s="28" t="str">
        <f t="shared" si="1"/>
        <v/>
      </c>
      <c r="I24" s="27"/>
      <c r="J24" s="28" t="str">
        <f t="shared" si="2"/>
        <v/>
      </c>
      <c r="K24" s="27"/>
      <c r="L24" s="28" t="str">
        <f t="shared" si="3"/>
        <v/>
      </c>
      <c r="M24" s="29"/>
      <c r="N24" s="28" t="str">
        <f t="shared" si="4"/>
        <v/>
      </c>
      <c r="O24" s="29"/>
      <c r="P24" s="28" t="str">
        <f t="shared" si="5"/>
        <v/>
      </c>
    </row>
    <row r="25" spans="2:16" x14ac:dyDescent="0.15">
      <c r="D25" s="48">
        <v>21</v>
      </c>
      <c r="E25" s="27"/>
      <c r="F25" s="28" t="str">
        <f t="shared" si="0"/>
        <v/>
      </c>
      <c r="G25" s="27"/>
      <c r="H25" s="28" t="str">
        <f t="shared" si="1"/>
        <v/>
      </c>
      <c r="I25" s="27"/>
      <c r="J25" s="28" t="str">
        <f t="shared" si="2"/>
        <v/>
      </c>
      <c r="K25" s="27"/>
      <c r="L25" s="28" t="str">
        <f t="shared" si="3"/>
        <v/>
      </c>
      <c r="M25" s="29"/>
      <c r="N25" s="28" t="str">
        <f t="shared" si="4"/>
        <v/>
      </c>
      <c r="O25" s="29"/>
      <c r="P25" s="28" t="str">
        <f t="shared" si="5"/>
        <v/>
      </c>
    </row>
    <row r="26" spans="2:16" x14ac:dyDescent="0.15">
      <c r="D26" s="48">
        <v>22</v>
      </c>
      <c r="E26" s="27"/>
      <c r="F26" s="28" t="str">
        <f t="shared" si="0"/>
        <v/>
      </c>
      <c r="G26" s="27"/>
      <c r="H26" s="28" t="str">
        <f t="shared" si="1"/>
        <v/>
      </c>
      <c r="I26" s="27"/>
      <c r="J26" s="28" t="str">
        <f t="shared" si="2"/>
        <v/>
      </c>
      <c r="K26" s="27"/>
      <c r="L26" s="28" t="str">
        <f t="shared" si="3"/>
        <v/>
      </c>
      <c r="M26" s="29"/>
      <c r="N26" s="28" t="str">
        <f t="shared" si="4"/>
        <v/>
      </c>
      <c r="O26" s="29"/>
      <c r="P26" s="28" t="str">
        <f t="shared" si="5"/>
        <v/>
      </c>
    </row>
    <row r="27" spans="2:16" x14ac:dyDescent="0.15">
      <c r="D27" s="48">
        <v>23</v>
      </c>
      <c r="E27" s="27"/>
      <c r="F27" s="28" t="str">
        <f t="shared" si="0"/>
        <v/>
      </c>
      <c r="G27" s="27"/>
      <c r="H27" s="28" t="str">
        <f t="shared" si="1"/>
        <v/>
      </c>
      <c r="I27" s="27"/>
      <c r="J27" s="28" t="str">
        <f t="shared" si="2"/>
        <v/>
      </c>
      <c r="K27" s="27"/>
      <c r="L27" s="28" t="str">
        <f t="shared" si="3"/>
        <v/>
      </c>
      <c r="M27" s="29"/>
      <c r="N27" s="28" t="str">
        <f t="shared" si="4"/>
        <v/>
      </c>
      <c r="O27" s="29"/>
      <c r="P27" s="28" t="str">
        <f t="shared" si="5"/>
        <v/>
      </c>
    </row>
    <row r="28" spans="2:16" x14ac:dyDescent="0.15">
      <c r="D28" s="48">
        <v>24</v>
      </c>
      <c r="E28" s="27"/>
      <c r="F28" s="28" t="str">
        <f t="shared" si="0"/>
        <v/>
      </c>
      <c r="G28" s="27"/>
      <c r="H28" s="28" t="str">
        <f t="shared" si="1"/>
        <v/>
      </c>
      <c r="I28" s="27"/>
      <c r="J28" s="28" t="str">
        <f t="shared" si="2"/>
        <v/>
      </c>
      <c r="K28" s="27"/>
      <c r="L28" s="28" t="str">
        <f t="shared" si="3"/>
        <v/>
      </c>
      <c r="M28" s="29"/>
      <c r="N28" s="28" t="str">
        <f t="shared" si="4"/>
        <v/>
      </c>
      <c r="O28" s="29"/>
      <c r="P28" s="28" t="str">
        <f t="shared" si="5"/>
        <v/>
      </c>
    </row>
    <row r="29" spans="2:16" x14ac:dyDescent="0.15">
      <c r="D29" s="48">
        <v>25</v>
      </c>
      <c r="E29" s="27"/>
      <c r="F29" s="28" t="str">
        <f t="shared" si="0"/>
        <v/>
      </c>
      <c r="G29" s="27"/>
      <c r="H29" s="28" t="str">
        <f t="shared" si="1"/>
        <v/>
      </c>
      <c r="I29" s="27"/>
      <c r="J29" s="28" t="str">
        <f t="shared" si="2"/>
        <v/>
      </c>
      <c r="K29" s="27"/>
      <c r="L29" s="28" t="str">
        <f t="shared" si="3"/>
        <v/>
      </c>
      <c r="M29" s="29"/>
      <c r="N29" s="28" t="str">
        <f t="shared" si="4"/>
        <v/>
      </c>
      <c r="O29" s="29"/>
      <c r="P29" s="28" t="str">
        <f t="shared" si="5"/>
        <v/>
      </c>
    </row>
    <row r="30" spans="2:16" x14ac:dyDescent="0.15">
      <c r="D30" s="48">
        <v>26</v>
      </c>
      <c r="E30" s="27"/>
      <c r="F30" s="28" t="str">
        <f t="shared" si="0"/>
        <v/>
      </c>
      <c r="G30" s="27"/>
      <c r="H30" s="28" t="str">
        <f t="shared" si="1"/>
        <v/>
      </c>
      <c r="I30" s="27"/>
      <c r="J30" s="28" t="str">
        <f t="shared" si="2"/>
        <v/>
      </c>
      <c r="K30" s="27"/>
      <c r="L30" s="28" t="str">
        <f t="shared" si="3"/>
        <v/>
      </c>
      <c r="M30" s="29"/>
      <c r="N30" s="28" t="str">
        <f t="shared" si="4"/>
        <v/>
      </c>
      <c r="O30" s="29"/>
      <c r="P30" s="28" t="str">
        <f t="shared" si="5"/>
        <v/>
      </c>
    </row>
    <row r="31" spans="2:16" x14ac:dyDescent="0.15">
      <c r="D31" s="48">
        <v>27</v>
      </c>
      <c r="E31" s="27"/>
      <c r="F31" s="28" t="str">
        <f t="shared" si="0"/>
        <v/>
      </c>
      <c r="G31" s="27"/>
      <c r="H31" s="28" t="str">
        <f t="shared" si="1"/>
        <v/>
      </c>
      <c r="I31" s="27"/>
      <c r="J31" s="28" t="str">
        <f t="shared" si="2"/>
        <v/>
      </c>
      <c r="K31" s="27"/>
      <c r="L31" s="28" t="str">
        <f t="shared" si="3"/>
        <v/>
      </c>
      <c r="M31" s="29"/>
      <c r="N31" s="28" t="str">
        <f t="shared" si="4"/>
        <v/>
      </c>
      <c r="O31" s="29"/>
      <c r="P31" s="28" t="str">
        <f t="shared" si="5"/>
        <v/>
      </c>
    </row>
    <row r="32" spans="2:16" x14ac:dyDescent="0.15">
      <c r="D32" s="48">
        <v>28</v>
      </c>
      <c r="E32" s="27"/>
      <c r="F32" s="28" t="str">
        <f t="shared" si="0"/>
        <v/>
      </c>
      <c r="G32" s="27"/>
      <c r="H32" s="28" t="str">
        <f t="shared" si="1"/>
        <v/>
      </c>
      <c r="I32" s="27"/>
      <c r="J32" s="28" t="str">
        <f t="shared" si="2"/>
        <v/>
      </c>
      <c r="K32" s="27"/>
      <c r="L32" s="28" t="str">
        <f t="shared" si="3"/>
        <v/>
      </c>
      <c r="M32" s="29"/>
      <c r="N32" s="28" t="str">
        <f t="shared" si="4"/>
        <v/>
      </c>
      <c r="O32" s="29"/>
      <c r="P32" s="28" t="str">
        <f t="shared" si="5"/>
        <v/>
      </c>
    </row>
    <row r="33" spans="4:16" x14ac:dyDescent="0.15">
      <c r="D33" s="48">
        <v>29</v>
      </c>
      <c r="E33" s="27"/>
      <c r="F33" s="28" t="str">
        <f t="shared" si="0"/>
        <v/>
      </c>
      <c r="G33" s="27"/>
      <c r="H33" s="28" t="str">
        <f t="shared" si="1"/>
        <v/>
      </c>
      <c r="I33" s="27"/>
      <c r="J33" s="28" t="str">
        <f t="shared" si="2"/>
        <v/>
      </c>
      <c r="K33" s="27"/>
      <c r="L33" s="28" t="str">
        <f t="shared" si="3"/>
        <v/>
      </c>
      <c r="M33" s="29"/>
      <c r="N33" s="28" t="str">
        <f t="shared" si="4"/>
        <v/>
      </c>
      <c r="O33" s="29"/>
      <c r="P33" s="28" t="str">
        <f t="shared" si="5"/>
        <v/>
      </c>
    </row>
    <row r="34" spans="4:16" x14ac:dyDescent="0.15">
      <c r="D34" s="48">
        <v>30</v>
      </c>
      <c r="E34" s="27"/>
      <c r="F34" s="28" t="str">
        <f t="shared" si="0"/>
        <v/>
      </c>
      <c r="G34" s="27"/>
      <c r="H34" s="28" t="str">
        <f t="shared" si="1"/>
        <v/>
      </c>
      <c r="I34" s="27"/>
      <c r="J34" s="28" t="str">
        <f t="shared" si="2"/>
        <v/>
      </c>
      <c r="K34" s="27"/>
      <c r="L34" s="28" t="str">
        <f t="shared" si="3"/>
        <v/>
      </c>
      <c r="M34" s="29"/>
      <c r="N34" s="28" t="str">
        <f t="shared" si="4"/>
        <v/>
      </c>
      <c r="O34" s="29"/>
      <c r="P34" s="28" t="str">
        <f t="shared" si="5"/>
        <v/>
      </c>
    </row>
    <row r="35" spans="4:16" x14ac:dyDescent="0.15">
      <c r="D35" s="48">
        <v>31</v>
      </c>
      <c r="E35" s="27"/>
      <c r="F35" s="28" t="str">
        <f t="shared" si="0"/>
        <v/>
      </c>
      <c r="G35" s="27"/>
      <c r="H35" s="28" t="str">
        <f t="shared" si="1"/>
        <v/>
      </c>
      <c r="I35" s="27"/>
      <c r="J35" s="28" t="str">
        <f t="shared" si="2"/>
        <v/>
      </c>
      <c r="K35" s="27"/>
      <c r="L35" s="28" t="str">
        <f t="shared" si="3"/>
        <v/>
      </c>
      <c r="M35" s="29"/>
      <c r="N35" s="28" t="str">
        <f t="shared" si="4"/>
        <v/>
      </c>
      <c r="O35" s="29"/>
      <c r="P35" s="28" t="str">
        <f t="shared" si="5"/>
        <v/>
      </c>
    </row>
    <row r="36" spans="4:16" x14ac:dyDescent="0.15">
      <c r="D36" s="48">
        <v>32</v>
      </c>
      <c r="E36" s="27"/>
      <c r="F36" s="28" t="str">
        <f t="shared" si="0"/>
        <v/>
      </c>
      <c r="G36" s="27"/>
      <c r="H36" s="28" t="str">
        <f t="shared" si="1"/>
        <v/>
      </c>
      <c r="I36" s="27"/>
      <c r="J36" s="28" t="str">
        <f t="shared" si="2"/>
        <v/>
      </c>
      <c r="K36" s="27"/>
      <c r="L36" s="28" t="str">
        <f t="shared" si="3"/>
        <v/>
      </c>
      <c r="M36" s="29"/>
      <c r="N36" s="28" t="str">
        <f t="shared" si="4"/>
        <v/>
      </c>
      <c r="O36" s="29"/>
      <c r="P36" s="28" t="str">
        <f t="shared" si="5"/>
        <v/>
      </c>
    </row>
    <row r="37" spans="4:16" x14ac:dyDescent="0.15">
      <c r="D37" s="48">
        <v>33</v>
      </c>
      <c r="E37" s="27"/>
      <c r="F37" s="28" t="str">
        <f t="shared" si="0"/>
        <v/>
      </c>
      <c r="G37" s="27"/>
      <c r="H37" s="28" t="str">
        <f t="shared" si="1"/>
        <v/>
      </c>
      <c r="I37" s="27"/>
      <c r="J37" s="28" t="str">
        <f t="shared" si="2"/>
        <v/>
      </c>
      <c r="K37" s="27"/>
      <c r="L37" s="28" t="str">
        <f t="shared" si="3"/>
        <v/>
      </c>
      <c r="M37" s="29"/>
      <c r="N37" s="28" t="str">
        <f t="shared" si="4"/>
        <v/>
      </c>
      <c r="O37" s="29"/>
      <c r="P37" s="28" t="str">
        <f t="shared" si="5"/>
        <v/>
      </c>
    </row>
    <row r="38" spans="4:16" x14ac:dyDescent="0.15">
      <c r="D38" s="48">
        <v>34</v>
      </c>
      <c r="E38" s="27"/>
      <c r="F38" s="28" t="str">
        <f t="shared" si="0"/>
        <v/>
      </c>
      <c r="G38" s="27"/>
      <c r="H38" s="28" t="str">
        <f t="shared" si="1"/>
        <v/>
      </c>
      <c r="I38" s="27"/>
      <c r="J38" s="28" t="str">
        <f t="shared" si="2"/>
        <v/>
      </c>
      <c r="K38" s="27"/>
      <c r="L38" s="28" t="str">
        <f t="shared" si="3"/>
        <v/>
      </c>
      <c r="M38" s="29"/>
      <c r="N38" s="28" t="str">
        <f t="shared" si="4"/>
        <v/>
      </c>
      <c r="O38" s="29"/>
      <c r="P38" s="28" t="str">
        <f t="shared" si="5"/>
        <v/>
      </c>
    </row>
    <row r="39" spans="4:16" x14ac:dyDescent="0.15">
      <c r="D39" s="48">
        <v>35</v>
      </c>
      <c r="E39" s="27"/>
      <c r="F39" s="28" t="str">
        <f t="shared" si="0"/>
        <v/>
      </c>
      <c r="G39" s="27"/>
      <c r="H39" s="28" t="str">
        <f t="shared" si="1"/>
        <v/>
      </c>
      <c r="I39" s="27"/>
      <c r="J39" s="28" t="str">
        <f t="shared" si="2"/>
        <v/>
      </c>
      <c r="K39" s="27"/>
      <c r="L39" s="28" t="str">
        <f t="shared" si="3"/>
        <v/>
      </c>
      <c r="M39" s="29"/>
      <c r="N39" s="28" t="str">
        <f t="shared" si="4"/>
        <v/>
      </c>
      <c r="O39" s="29"/>
      <c r="P39" s="28" t="str">
        <f t="shared" si="5"/>
        <v/>
      </c>
    </row>
    <row r="40" spans="4:16" x14ac:dyDescent="0.15">
      <c r="D40" s="48">
        <v>36</v>
      </c>
      <c r="E40" s="27"/>
      <c r="F40" s="28" t="str">
        <f t="shared" si="0"/>
        <v/>
      </c>
      <c r="G40" s="27"/>
      <c r="H40" s="28" t="str">
        <f t="shared" si="1"/>
        <v/>
      </c>
      <c r="I40" s="27"/>
      <c r="J40" s="28" t="str">
        <f t="shared" si="2"/>
        <v/>
      </c>
      <c r="K40" s="27"/>
      <c r="L40" s="28" t="str">
        <f t="shared" si="3"/>
        <v/>
      </c>
      <c r="M40" s="29"/>
      <c r="N40" s="28" t="str">
        <f t="shared" si="4"/>
        <v/>
      </c>
      <c r="O40" s="29"/>
      <c r="P40" s="28" t="str">
        <f t="shared" si="5"/>
        <v/>
      </c>
    </row>
    <row r="41" spans="4:16" x14ac:dyDescent="0.15">
      <c r="D41" s="48">
        <v>37</v>
      </c>
      <c r="E41" s="27"/>
      <c r="F41" s="28" t="str">
        <f t="shared" si="0"/>
        <v/>
      </c>
      <c r="G41" s="27"/>
      <c r="H41" s="28" t="str">
        <f t="shared" si="1"/>
        <v/>
      </c>
      <c r="I41" s="27"/>
      <c r="J41" s="28" t="str">
        <f t="shared" si="2"/>
        <v/>
      </c>
      <c r="K41" s="27"/>
      <c r="L41" s="28" t="str">
        <f t="shared" si="3"/>
        <v/>
      </c>
      <c r="M41" s="29"/>
      <c r="N41" s="28" t="str">
        <f t="shared" si="4"/>
        <v/>
      </c>
      <c r="O41" s="29"/>
      <c r="P41" s="28" t="str">
        <f t="shared" si="5"/>
        <v/>
      </c>
    </row>
    <row r="42" spans="4:16" x14ac:dyDescent="0.15">
      <c r="D42" s="48">
        <v>38</v>
      </c>
      <c r="E42" s="27"/>
      <c r="F42" s="28" t="str">
        <f t="shared" si="0"/>
        <v/>
      </c>
      <c r="G42" s="27"/>
      <c r="H42" s="28" t="str">
        <f t="shared" si="1"/>
        <v/>
      </c>
      <c r="I42" s="27"/>
      <c r="J42" s="28" t="str">
        <f t="shared" si="2"/>
        <v/>
      </c>
      <c r="K42" s="27"/>
      <c r="L42" s="28" t="str">
        <f t="shared" si="3"/>
        <v/>
      </c>
      <c r="M42" s="29"/>
      <c r="N42" s="28" t="str">
        <f t="shared" si="4"/>
        <v/>
      </c>
      <c r="O42" s="29"/>
      <c r="P42" s="28" t="str">
        <f t="shared" si="5"/>
        <v/>
      </c>
    </row>
    <row r="43" spans="4:16" x14ac:dyDescent="0.15">
      <c r="D43" s="48">
        <v>39</v>
      </c>
      <c r="E43" s="27"/>
      <c r="F43" s="28" t="str">
        <f t="shared" si="0"/>
        <v/>
      </c>
      <c r="G43" s="27"/>
      <c r="H43" s="28" t="str">
        <f t="shared" si="1"/>
        <v/>
      </c>
      <c r="I43" s="27"/>
      <c r="J43" s="28" t="str">
        <f t="shared" si="2"/>
        <v/>
      </c>
      <c r="K43" s="27"/>
      <c r="L43" s="28" t="str">
        <f t="shared" si="3"/>
        <v/>
      </c>
      <c r="M43" s="29"/>
      <c r="N43" s="28" t="str">
        <f t="shared" si="4"/>
        <v/>
      </c>
      <c r="O43" s="29"/>
      <c r="P43" s="28" t="str">
        <f t="shared" si="5"/>
        <v/>
      </c>
    </row>
    <row r="44" spans="4:16" x14ac:dyDescent="0.15">
      <c r="D44" s="48">
        <v>40</v>
      </c>
      <c r="E44" s="27"/>
      <c r="F44" s="28" t="str">
        <f t="shared" si="0"/>
        <v/>
      </c>
      <c r="G44" s="27"/>
      <c r="H44" s="28" t="str">
        <f t="shared" si="1"/>
        <v/>
      </c>
      <c r="I44" s="27"/>
      <c r="J44" s="28" t="str">
        <f t="shared" si="2"/>
        <v/>
      </c>
      <c r="K44" s="27"/>
      <c r="L44" s="28" t="str">
        <f t="shared" si="3"/>
        <v/>
      </c>
      <c r="M44" s="29"/>
      <c r="N44" s="28" t="str">
        <f t="shared" si="4"/>
        <v/>
      </c>
      <c r="O44" s="29"/>
      <c r="P44" s="28" t="str">
        <f t="shared" si="5"/>
        <v/>
      </c>
    </row>
    <row r="45" spans="4:16" x14ac:dyDescent="0.15">
      <c r="D45" s="48">
        <v>41</v>
      </c>
      <c r="E45" s="27"/>
      <c r="F45" s="28" t="str">
        <f t="shared" si="0"/>
        <v/>
      </c>
      <c r="G45" s="27"/>
      <c r="H45" s="28" t="str">
        <f t="shared" si="1"/>
        <v/>
      </c>
      <c r="I45" s="27"/>
      <c r="J45" s="28" t="str">
        <f t="shared" si="2"/>
        <v/>
      </c>
      <c r="K45" s="27"/>
      <c r="L45" s="28" t="str">
        <f t="shared" si="3"/>
        <v/>
      </c>
      <c r="M45" s="29"/>
      <c r="N45" s="28" t="str">
        <f t="shared" si="4"/>
        <v/>
      </c>
      <c r="O45" s="29"/>
      <c r="P45" s="28" t="str">
        <f t="shared" si="5"/>
        <v/>
      </c>
    </row>
    <row r="46" spans="4:16" x14ac:dyDescent="0.15">
      <c r="D46" s="48">
        <v>42</v>
      </c>
      <c r="E46" s="27"/>
      <c r="F46" s="28" t="str">
        <f t="shared" si="0"/>
        <v/>
      </c>
      <c r="G46" s="27"/>
      <c r="H46" s="28" t="str">
        <f t="shared" si="1"/>
        <v/>
      </c>
      <c r="I46" s="27"/>
      <c r="J46" s="28" t="str">
        <f t="shared" si="2"/>
        <v/>
      </c>
      <c r="K46" s="27"/>
      <c r="L46" s="28" t="str">
        <f t="shared" si="3"/>
        <v/>
      </c>
      <c r="M46" s="29"/>
      <c r="N46" s="28" t="str">
        <f t="shared" si="4"/>
        <v/>
      </c>
      <c r="O46" s="29"/>
      <c r="P46" s="28" t="str">
        <f t="shared" si="5"/>
        <v/>
      </c>
    </row>
    <row r="47" spans="4:16" x14ac:dyDescent="0.15">
      <c r="D47" s="48">
        <v>43</v>
      </c>
      <c r="E47" s="27"/>
      <c r="F47" s="28" t="str">
        <f t="shared" si="0"/>
        <v/>
      </c>
      <c r="G47" s="27"/>
      <c r="H47" s="28" t="str">
        <f t="shared" si="1"/>
        <v/>
      </c>
      <c r="I47" s="27"/>
      <c r="J47" s="28" t="str">
        <f t="shared" si="2"/>
        <v/>
      </c>
      <c r="K47" s="27"/>
      <c r="L47" s="28" t="str">
        <f t="shared" si="3"/>
        <v/>
      </c>
      <c r="M47" s="29"/>
      <c r="N47" s="28" t="str">
        <f t="shared" si="4"/>
        <v/>
      </c>
      <c r="O47" s="29"/>
      <c r="P47" s="28" t="str">
        <f t="shared" si="5"/>
        <v/>
      </c>
    </row>
    <row r="48" spans="4:16" x14ac:dyDescent="0.15">
      <c r="D48" s="48">
        <v>44</v>
      </c>
      <c r="E48" s="27"/>
      <c r="F48" s="28" t="str">
        <f t="shared" si="0"/>
        <v/>
      </c>
      <c r="G48" s="27"/>
      <c r="H48" s="28" t="str">
        <f t="shared" si="1"/>
        <v/>
      </c>
      <c r="I48" s="27"/>
      <c r="J48" s="28" t="str">
        <f t="shared" si="2"/>
        <v/>
      </c>
      <c r="K48" s="27"/>
      <c r="L48" s="28" t="str">
        <f t="shared" si="3"/>
        <v/>
      </c>
      <c r="M48" s="29"/>
      <c r="N48" s="28" t="str">
        <f t="shared" si="4"/>
        <v/>
      </c>
      <c r="O48" s="29"/>
      <c r="P48" s="28" t="str">
        <f t="shared" si="5"/>
        <v/>
      </c>
    </row>
    <row r="49" spans="1:16" x14ac:dyDescent="0.15">
      <c r="D49" s="48">
        <v>45</v>
      </c>
      <c r="E49" s="27"/>
      <c r="F49" s="28" t="str">
        <f t="shared" si="0"/>
        <v/>
      </c>
      <c r="G49" s="27"/>
      <c r="H49" s="28" t="str">
        <f t="shared" si="1"/>
        <v/>
      </c>
      <c r="I49" s="27"/>
      <c r="J49" s="28" t="str">
        <f t="shared" si="2"/>
        <v/>
      </c>
      <c r="K49" s="27"/>
      <c r="L49" s="28" t="str">
        <f t="shared" si="3"/>
        <v/>
      </c>
      <c r="M49" s="29"/>
      <c r="N49" s="28" t="str">
        <f t="shared" si="4"/>
        <v/>
      </c>
      <c r="O49" s="29"/>
      <c r="P49" s="28" t="str">
        <f t="shared" si="5"/>
        <v/>
      </c>
    </row>
    <row r="50" spans="1:16" x14ac:dyDescent="0.15">
      <c r="D50" s="48">
        <v>46</v>
      </c>
      <c r="E50" s="27"/>
      <c r="F50" s="28" t="str">
        <f t="shared" si="0"/>
        <v/>
      </c>
      <c r="G50" s="27"/>
      <c r="H50" s="28" t="str">
        <f t="shared" si="1"/>
        <v/>
      </c>
      <c r="I50" s="27"/>
      <c r="J50" s="28" t="str">
        <f t="shared" si="2"/>
        <v/>
      </c>
      <c r="K50" s="27"/>
      <c r="L50" s="28" t="str">
        <f t="shared" si="3"/>
        <v/>
      </c>
      <c r="M50" s="29"/>
      <c r="N50" s="28" t="str">
        <f t="shared" si="4"/>
        <v/>
      </c>
      <c r="O50" s="29"/>
      <c r="P50" s="28" t="str">
        <f t="shared" si="5"/>
        <v/>
      </c>
    </row>
    <row r="51" spans="1:16" x14ac:dyDescent="0.15">
      <c r="D51" s="48">
        <v>47</v>
      </c>
      <c r="E51" s="27"/>
      <c r="F51" s="28" t="str">
        <f t="shared" si="0"/>
        <v/>
      </c>
      <c r="G51" s="27"/>
      <c r="H51" s="28" t="str">
        <f t="shared" si="1"/>
        <v/>
      </c>
      <c r="I51" s="27"/>
      <c r="J51" s="28" t="str">
        <f t="shared" si="2"/>
        <v/>
      </c>
      <c r="K51" s="27"/>
      <c r="L51" s="28" t="str">
        <f t="shared" si="3"/>
        <v/>
      </c>
      <c r="M51" s="29"/>
      <c r="N51" s="28" t="str">
        <f t="shared" si="4"/>
        <v/>
      </c>
      <c r="O51" s="29"/>
      <c r="P51" s="28" t="str">
        <f t="shared" si="5"/>
        <v/>
      </c>
    </row>
    <row r="52" spans="1:16" x14ac:dyDescent="0.15">
      <c r="D52" s="48">
        <v>48</v>
      </c>
      <c r="E52" s="27"/>
      <c r="F52" s="28" t="str">
        <f t="shared" si="0"/>
        <v/>
      </c>
      <c r="G52" s="27"/>
      <c r="H52" s="28" t="str">
        <f t="shared" si="1"/>
        <v/>
      </c>
      <c r="I52" s="27"/>
      <c r="J52" s="28" t="str">
        <f t="shared" si="2"/>
        <v/>
      </c>
      <c r="K52" s="27"/>
      <c r="L52" s="28" t="str">
        <f t="shared" si="3"/>
        <v/>
      </c>
      <c r="M52" s="29"/>
      <c r="N52" s="28" t="str">
        <f t="shared" si="4"/>
        <v/>
      </c>
      <c r="O52" s="29"/>
      <c r="P52" s="28" t="str">
        <f t="shared" si="5"/>
        <v/>
      </c>
    </row>
    <row r="53" spans="1:16" x14ac:dyDescent="0.15">
      <c r="D53" s="48">
        <v>49</v>
      </c>
      <c r="E53" s="27"/>
      <c r="F53" s="28" t="str">
        <f t="shared" si="0"/>
        <v/>
      </c>
      <c r="G53" s="27"/>
      <c r="H53" s="28" t="str">
        <f t="shared" si="1"/>
        <v/>
      </c>
      <c r="I53" s="27"/>
      <c r="J53" s="28" t="str">
        <f t="shared" si="2"/>
        <v/>
      </c>
      <c r="K53" s="27"/>
      <c r="L53" s="28" t="str">
        <f t="shared" si="3"/>
        <v/>
      </c>
      <c r="M53" s="29"/>
      <c r="N53" s="28" t="str">
        <f t="shared" si="4"/>
        <v/>
      </c>
      <c r="O53" s="29"/>
      <c r="P53" s="28" t="str">
        <f t="shared" si="5"/>
        <v/>
      </c>
    </row>
    <row r="54" spans="1:16" x14ac:dyDescent="0.15">
      <c r="D54" s="48">
        <v>50</v>
      </c>
      <c r="E54" s="27"/>
      <c r="F54" s="28" t="str">
        <f t="shared" si="0"/>
        <v/>
      </c>
      <c r="G54" s="27"/>
      <c r="H54" s="28" t="str">
        <f t="shared" si="1"/>
        <v/>
      </c>
      <c r="I54" s="27"/>
      <c r="J54" s="28" t="str">
        <f t="shared" si="2"/>
        <v/>
      </c>
      <c r="K54" s="27"/>
      <c r="L54" s="28" t="str">
        <f t="shared" si="3"/>
        <v/>
      </c>
      <c r="M54" s="29"/>
      <c r="N54" s="28" t="str">
        <f t="shared" si="4"/>
        <v/>
      </c>
      <c r="O54" s="29"/>
      <c r="P54" s="28" t="str">
        <f t="shared" si="5"/>
        <v/>
      </c>
    </row>
    <row r="55" spans="1:16" x14ac:dyDescent="0.15">
      <c r="D55" s="48">
        <v>51</v>
      </c>
      <c r="E55" s="27"/>
      <c r="F55" s="28" t="str">
        <f t="shared" si="0"/>
        <v/>
      </c>
      <c r="G55" s="27"/>
      <c r="H55" s="28" t="str">
        <f t="shared" si="1"/>
        <v/>
      </c>
      <c r="I55" s="27"/>
      <c r="J55" s="28" t="str">
        <f t="shared" si="2"/>
        <v/>
      </c>
      <c r="K55" s="27"/>
      <c r="L55" s="28" t="str">
        <f t="shared" si="3"/>
        <v/>
      </c>
      <c r="M55" s="29"/>
      <c r="N55" s="28" t="str">
        <f t="shared" si="4"/>
        <v/>
      </c>
      <c r="O55" s="29"/>
      <c r="P55" s="28" t="str">
        <f t="shared" si="5"/>
        <v/>
      </c>
    </row>
    <row r="56" spans="1:16" ht="14.25" thickBot="1" x14ac:dyDescent="0.2">
      <c r="D56" s="51">
        <v>52</v>
      </c>
      <c r="E56" s="31"/>
      <c r="F56" s="28" t="str">
        <f t="shared" si="0"/>
        <v/>
      </c>
      <c r="G56" s="31"/>
      <c r="H56" s="28" t="str">
        <f t="shared" si="1"/>
        <v/>
      </c>
      <c r="I56" s="31"/>
      <c r="J56" s="28" t="str">
        <f t="shared" si="2"/>
        <v/>
      </c>
      <c r="K56" s="31"/>
      <c r="L56" s="28" t="str">
        <f t="shared" si="3"/>
        <v/>
      </c>
      <c r="M56" s="32"/>
      <c r="N56" s="28" t="str">
        <f t="shared" si="4"/>
        <v/>
      </c>
      <c r="O56" s="32"/>
      <c r="P56" s="28" t="str">
        <f t="shared" si="5"/>
        <v/>
      </c>
    </row>
    <row r="57" spans="1:16" ht="8.25" customHeight="1" x14ac:dyDescent="0.15"/>
    <row r="58" spans="1:16" x14ac:dyDescent="0.15">
      <c r="A58" s="34" t="s">
        <v>21</v>
      </c>
      <c r="C58" s="52" t="s">
        <v>22</v>
      </c>
      <c r="D58" s="53"/>
      <c r="E58" s="49">
        <f>COUNT(E5:E56)</f>
        <v>2</v>
      </c>
      <c r="F58" s="49">
        <f t="shared" ref="F58:O58" si="6">COUNT(F5:F56)</f>
        <v>2</v>
      </c>
      <c r="G58" s="49">
        <f>COUNT(G6:G56)</f>
        <v>0</v>
      </c>
      <c r="H58" s="49">
        <f t="shared" si="6"/>
        <v>0</v>
      </c>
      <c r="I58" s="49">
        <f t="shared" si="6"/>
        <v>0</v>
      </c>
      <c r="J58" s="49">
        <f t="shared" si="6"/>
        <v>0</v>
      </c>
      <c r="K58" s="49">
        <f t="shared" si="6"/>
        <v>0</v>
      </c>
      <c r="L58" s="49">
        <f t="shared" si="6"/>
        <v>0</v>
      </c>
      <c r="M58" s="49">
        <f t="shared" si="6"/>
        <v>0</v>
      </c>
      <c r="N58" s="49">
        <f t="shared" si="6"/>
        <v>0</v>
      </c>
      <c r="O58" s="49">
        <f t="shared" si="6"/>
        <v>0</v>
      </c>
    </row>
    <row r="59" spans="1:16" x14ac:dyDescent="0.15">
      <c r="C59" s="52" t="s">
        <v>23</v>
      </c>
      <c r="D59" s="53"/>
      <c r="E59" s="49">
        <f>SUM(E5:E56)</f>
        <v>29</v>
      </c>
      <c r="F59" s="49">
        <f t="shared" ref="F59:O59" si="7">SUM(F5:F56)</f>
        <v>1.9333333333333333</v>
      </c>
      <c r="G59" s="49">
        <f>SUM(G6:G56)</f>
        <v>0</v>
      </c>
      <c r="H59" s="49" t="e">
        <f t="shared" si="7"/>
        <v>#REF!</v>
      </c>
      <c r="I59" s="49">
        <f t="shared" si="7"/>
        <v>0</v>
      </c>
      <c r="J59" s="49">
        <f t="shared" si="7"/>
        <v>0</v>
      </c>
      <c r="K59" s="49">
        <f t="shared" si="7"/>
        <v>0</v>
      </c>
      <c r="L59" s="49">
        <f t="shared" si="7"/>
        <v>0</v>
      </c>
      <c r="M59" s="49">
        <f t="shared" si="7"/>
        <v>0</v>
      </c>
      <c r="N59" s="49">
        <f t="shared" si="7"/>
        <v>0</v>
      </c>
      <c r="O59" s="49">
        <f t="shared" si="7"/>
        <v>0</v>
      </c>
    </row>
    <row r="60" spans="1:16" x14ac:dyDescent="0.15">
      <c r="C60" s="52" t="s">
        <v>24</v>
      </c>
      <c r="D60" s="53"/>
      <c r="E60" s="49">
        <f>IFERROR(AVERAGE(E5:E56),"")</f>
        <v>14.5</v>
      </c>
      <c r="F60" s="49">
        <f t="shared" ref="F60:O60" si="8">IFERROR(AVERAGE(F5:F56),"")</f>
        <v>0.96666666666666667</v>
      </c>
      <c r="G60" s="49" t="str">
        <f>IFERROR(AVERAGE(G6:G56),"")</f>
        <v/>
      </c>
      <c r="H60" s="49" t="str">
        <f t="shared" si="8"/>
        <v/>
      </c>
      <c r="I60" s="49" t="str">
        <f t="shared" si="8"/>
        <v/>
      </c>
      <c r="J60" s="49" t="str">
        <f t="shared" si="8"/>
        <v/>
      </c>
      <c r="K60" s="49" t="str">
        <f t="shared" si="8"/>
        <v/>
      </c>
      <c r="L60" s="49" t="str">
        <f t="shared" si="8"/>
        <v/>
      </c>
      <c r="M60" s="49" t="str">
        <f t="shared" si="8"/>
        <v/>
      </c>
      <c r="N60" s="49" t="str">
        <f t="shared" si="8"/>
        <v/>
      </c>
      <c r="O60" s="49" t="str">
        <f t="shared" si="8"/>
        <v/>
      </c>
    </row>
    <row r="61" spans="1:16" x14ac:dyDescent="0.15">
      <c r="C61" s="52" t="s">
        <v>25</v>
      </c>
      <c r="D61" s="53"/>
      <c r="E61" s="49">
        <f>MAX(E5:E56)</f>
        <v>15</v>
      </c>
      <c r="F61" s="49">
        <f t="shared" ref="F61:O61" si="9">MAX(F5:F56)</f>
        <v>1</v>
      </c>
      <c r="G61" s="49">
        <f>MAX(G6:G56)</f>
        <v>0</v>
      </c>
      <c r="H61" s="49" t="e">
        <f t="shared" si="9"/>
        <v>#REF!</v>
      </c>
      <c r="I61" s="49">
        <f t="shared" si="9"/>
        <v>0</v>
      </c>
      <c r="J61" s="49">
        <f t="shared" si="9"/>
        <v>0</v>
      </c>
      <c r="K61" s="49">
        <f t="shared" si="9"/>
        <v>0</v>
      </c>
      <c r="L61" s="49">
        <f t="shared" si="9"/>
        <v>0</v>
      </c>
      <c r="M61" s="49">
        <f t="shared" si="9"/>
        <v>0</v>
      </c>
      <c r="N61" s="49">
        <f t="shared" si="9"/>
        <v>0</v>
      </c>
      <c r="O61" s="49">
        <f t="shared" si="9"/>
        <v>0</v>
      </c>
    </row>
    <row r="62" spans="1:16" x14ac:dyDescent="0.15">
      <c r="C62" s="52" t="s">
        <v>26</v>
      </c>
      <c r="D62" s="53"/>
      <c r="E62" s="49">
        <f>MIN(E5:E56)</f>
        <v>14</v>
      </c>
      <c r="F62" s="49">
        <f t="shared" ref="F62:O62" si="10">MIN(F5:F56)</f>
        <v>0.93333333333333335</v>
      </c>
      <c r="G62" s="49">
        <f>MIN(G6:G56)</f>
        <v>0</v>
      </c>
      <c r="H62" s="49" t="e">
        <f t="shared" si="10"/>
        <v>#REF!</v>
      </c>
      <c r="I62" s="49">
        <f t="shared" si="10"/>
        <v>0</v>
      </c>
      <c r="J62" s="49">
        <f t="shared" si="10"/>
        <v>0</v>
      </c>
      <c r="K62" s="49">
        <f t="shared" si="10"/>
        <v>0</v>
      </c>
      <c r="L62" s="49">
        <f t="shared" si="10"/>
        <v>0</v>
      </c>
      <c r="M62" s="49">
        <f t="shared" si="10"/>
        <v>0</v>
      </c>
      <c r="N62" s="49">
        <f t="shared" si="10"/>
        <v>0</v>
      </c>
      <c r="O62" s="49">
        <f t="shared" si="10"/>
        <v>0</v>
      </c>
    </row>
  </sheetData>
  <sheetProtection algorithmName="SHA-512" hashValue="NdkNQ+2ft17VvcmA7O75WgtxPGHQIUCkMdIZ7XVDnIkD0QzvsEuLyNBZXFy24vq6p5LO9NWdWORoI8ECcYla+Q==" saltValue="mFtmDXzddt6MATkt3FUk4g==" spinCount="100000" sheet="1" objects="1" scenarios="1"/>
  <mergeCells count="5">
    <mergeCell ref="C58:D58"/>
    <mergeCell ref="C59:D59"/>
    <mergeCell ref="C60:D60"/>
    <mergeCell ref="C61:D61"/>
    <mergeCell ref="C62:D62"/>
  </mergeCells>
  <dataValidations count="11">
    <dataValidation type="list" allowBlank="1" showInputMessage="1" showErrorMessage="1" sqref="B9" xr:uid="{C530EDAB-6658-4745-A88D-B846044C1D24}">
      <formula1>"الأول, الثاني , الثالث"</formula1>
    </dataValidation>
    <dataValidation type="list" allowBlank="1" showInputMessage="1" showErrorMessage="1" sqref="B11" xr:uid="{42E2979D-82E6-4DCB-B774-4EBE82D07CAD}">
      <formula1>"الإبتدائية ,  المتوسطة , الثانوية "</formula1>
    </dataValidation>
    <dataValidation type="list" allowBlank="1" showInputMessage="1" showErrorMessage="1" sqref="B13" xr:uid="{01C7B445-B657-4F94-A830-520D5FEC6E4C}">
      <formula1>"أولى  , ثانية  , نهاية فصل "</formula1>
    </dataValidation>
    <dataValidation type="list" allowBlank="1" showInputMessage="1" showErrorMessage="1" sqref="B15" xr:uid="{87DCC119-44BC-4DC6-8C01-5850AC78ABD6}">
      <formula1>"أول , ثاني , ثالث , رابع , خامس, سادس"</formula1>
    </dataValidation>
    <dataValidation type="decimal" operator="lessThanOrEqual" allowBlank="1" showInputMessage="1" showErrorMessage="1" sqref="E5:E56" xr:uid="{8545BB8B-6BE2-4CA3-A376-E81F258284C8}">
      <formula1>B19</formula1>
    </dataValidation>
    <dataValidation type="decimal" operator="lessThanOrEqual" allowBlank="1" showInputMessage="1" showErrorMessage="1" sqref="I5:I56" xr:uid="{D90A0BB3-CA92-4A3A-AB84-88FCBADF0EE1}">
      <formula1>B19</formula1>
    </dataValidation>
    <dataValidation type="decimal" operator="lessThanOrEqual" allowBlank="1" showInputMessage="1" showErrorMessage="1" sqref="K5:K56" xr:uid="{C212B1F9-C73E-45B7-A78E-B2C789129B8D}">
      <formula1>B19</formula1>
    </dataValidation>
    <dataValidation type="decimal" operator="lessThanOrEqual" allowBlank="1" showInputMessage="1" showErrorMessage="1" sqref="M5:M56" xr:uid="{A24377AD-45B5-45DA-9BB8-B6C68F7C98FD}">
      <formula1>B19</formula1>
    </dataValidation>
    <dataValidation type="decimal" operator="lessThanOrEqual" allowBlank="1" showInputMessage="1" showErrorMessage="1" sqref="O5:O56" xr:uid="{4AA663C6-5930-4A92-95A4-BC17B075C724}">
      <formula1>B19</formula1>
    </dataValidation>
    <dataValidation type="decimal" operator="lessThanOrEqual" allowBlank="1" showInputMessage="1" showErrorMessage="1" sqref="G8:G56 G6" xr:uid="{9BDFE167-058E-49EA-AD9A-99A4F37D5867}">
      <formula1>B20</formula1>
    </dataValidation>
    <dataValidation type="decimal" operator="lessThanOrEqual" allowBlank="1" showInputMessage="1" showErrorMessage="1" sqref="G7" xr:uid="{815C7728-AAF1-484D-833F-C8A18F25E42B}">
      <formula1>B19</formula1>
    </dataValidation>
  </dataValidations>
  <pageMargins left="0.25" right="0.25" top="0.75" bottom="0.75" header="0.3" footer="0.3"/>
  <pageSetup paperSize="9"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3595-806A-45A1-B2B4-988A4F0B4AC8}">
  <sheetPr>
    <pageSetUpPr fitToPage="1"/>
  </sheetPr>
  <dimension ref="A1:K39"/>
  <sheetViews>
    <sheetView rightToLeft="1" workbookViewId="0">
      <selection activeCell="A4" sqref="A1:XFD1048576"/>
    </sheetView>
  </sheetViews>
  <sheetFormatPr defaultColWidth="12.2578125" defaultRowHeight="13.5" x14ac:dyDescent="0.15"/>
  <cols>
    <col min="1" max="1" width="1.22265625" style="1" customWidth="1"/>
    <col min="2" max="2" width="14.21875" style="1" customWidth="1"/>
    <col min="3" max="3" width="9.4375" style="1" customWidth="1"/>
    <col min="4" max="4" width="9.8046875" style="1" customWidth="1"/>
    <col min="5" max="5" width="9.9296875" style="1" customWidth="1"/>
    <col min="6" max="6" width="10.91015625" style="1" customWidth="1"/>
    <col min="7" max="7" width="9.4375" style="1" customWidth="1"/>
    <col min="8" max="8" width="8.08984375" style="1" customWidth="1"/>
    <col min="9" max="9" width="9.55859375" style="1" customWidth="1"/>
    <col min="10" max="16384" width="12.2578125" style="1"/>
  </cols>
  <sheetData>
    <row r="1" spans="1:11" hidden="1" x14ac:dyDescent="0.15"/>
    <row r="2" spans="1:11" hidden="1" x14ac:dyDescent="0.15"/>
    <row r="3" spans="1:11" ht="14.25" thickBot="1" x14ac:dyDescent="0.2">
      <c r="A3" s="1">
        <v>2030</v>
      </c>
    </row>
    <row r="4" spans="1:11" ht="21.75" thickBot="1" x14ac:dyDescent="0.2">
      <c r="B4" s="54" t="s">
        <v>27</v>
      </c>
      <c r="C4" s="55"/>
      <c r="D4" s="55"/>
      <c r="E4" s="55"/>
      <c r="F4" s="55"/>
      <c r="G4" s="55"/>
      <c r="H4" s="55"/>
      <c r="I4" s="55"/>
      <c r="J4" s="55"/>
      <c r="K4" s="56"/>
    </row>
    <row r="5" spans="1:11" ht="14.25" thickBot="1" x14ac:dyDescent="0.2"/>
    <row r="6" spans="1:11" x14ac:dyDescent="0.15">
      <c r="B6" s="15" t="s">
        <v>28</v>
      </c>
      <c r="C6" s="62" t="str">
        <f>'البيانات '!B5</f>
        <v>تا</v>
      </c>
      <c r="D6" s="63"/>
      <c r="F6" s="15" t="s">
        <v>11</v>
      </c>
      <c r="G6" s="62" t="str">
        <f>'البيانات '!B11</f>
        <v xml:space="preserve">الثانوية </v>
      </c>
      <c r="H6" s="63"/>
    </row>
    <row r="7" spans="1:11" x14ac:dyDescent="0.15">
      <c r="B7" s="16" t="s">
        <v>29</v>
      </c>
      <c r="C7" s="64">
        <f>'البيانات '!B7</f>
        <v>1444</v>
      </c>
      <c r="D7" s="65"/>
      <c r="F7" s="16" t="s">
        <v>13</v>
      </c>
      <c r="G7" s="64" t="str">
        <f>'البيانات '!B13</f>
        <v xml:space="preserve">نهاية فصل </v>
      </c>
      <c r="H7" s="65"/>
    </row>
    <row r="8" spans="1:11" x14ac:dyDescent="0.15">
      <c r="B8" s="16" t="s">
        <v>2</v>
      </c>
      <c r="C8" s="66" t="str">
        <f>'البيانات '!B9</f>
        <v>الثالث</v>
      </c>
      <c r="D8" s="67"/>
      <c r="F8" s="16" t="s">
        <v>15</v>
      </c>
      <c r="G8" s="66" t="str">
        <f>'البيانات '!B15</f>
        <v xml:space="preserve">ثاني </v>
      </c>
      <c r="H8" s="67"/>
    </row>
    <row r="9" spans="1:11" ht="14.25" thickBot="1" x14ac:dyDescent="0.2">
      <c r="B9" s="17" t="s">
        <v>30</v>
      </c>
      <c r="C9" s="60">
        <f>'البيانات '!B19</f>
        <v>15</v>
      </c>
      <c r="D9" s="61"/>
      <c r="F9" s="17" t="s">
        <v>17</v>
      </c>
      <c r="G9" s="60" t="str">
        <f>'البيانات '!B17</f>
        <v xml:space="preserve">تقنية رقمية 2-2 </v>
      </c>
      <c r="H9" s="61"/>
    </row>
    <row r="10" spans="1:11" ht="14.25" thickBot="1" x14ac:dyDescent="0.2">
      <c r="F10" s="17" t="s">
        <v>20</v>
      </c>
      <c r="G10" s="60" t="str">
        <f>'البيانات '!B21</f>
        <v xml:space="preserve"> </v>
      </c>
      <c r="H10" s="61"/>
    </row>
    <row r="11" spans="1:11" ht="14.25" thickBot="1" x14ac:dyDescent="0.2"/>
    <row r="12" spans="1:11" x14ac:dyDescent="0.15">
      <c r="B12" s="57" t="s">
        <v>31</v>
      </c>
      <c r="C12" s="58"/>
      <c r="D12" s="58"/>
      <c r="E12" s="58"/>
      <c r="F12" s="58"/>
      <c r="G12" s="58"/>
      <c r="H12" s="59"/>
    </row>
    <row r="13" spans="1:11" x14ac:dyDescent="0.15">
      <c r="B13" s="16" t="s">
        <v>2</v>
      </c>
      <c r="C13" s="14">
        <v>1</v>
      </c>
      <c r="D13" s="14">
        <v>2</v>
      </c>
      <c r="E13" s="14">
        <v>3</v>
      </c>
      <c r="F13" s="14">
        <v>4</v>
      </c>
      <c r="G13" s="14">
        <v>5</v>
      </c>
      <c r="H13" s="20">
        <v>6</v>
      </c>
    </row>
    <row r="14" spans="1:11" x14ac:dyDescent="0.15">
      <c r="B14" s="16" t="s">
        <v>23</v>
      </c>
      <c r="C14" s="2">
        <f>SUM('البيانات '!E5:E56)</f>
        <v>29</v>
      </c>
      <c r="D14" s="2">
        <f>SUM('البيانات '!G6:G56)</f>
        <v>0</v>
      </c>
      <c r="E14" s="2">
        <f>SUM('البيانات '!I5:I56)</f>
        <v>0</v>
      </c>
      <c r="F14" s="2">
        <f>SUM('البيانات '!K5:K56)</f>
        <v>0</v>
      </c>
      <c r="G14" s="2">
        <f>SUM('البيانات '!M5:M56)</f>
        <v>0</v>
      </c>
      <c r="H14" s="5">
        <f>SUM('البيانات '!O5:O56)</f>
        <v>0</v>
      </c>
    </row>
    <row r="15" spans="1:11" x14ac:dyDescent="0.15">
      <c r="B15" s="16" t="s">
        <v>22</v>
      </c>
      <c r="C15" s="2">
        <f>COUNT('البيانات '!E5:E56)</f>
        <v>2</v>
      </c>
      <c r="D15" s="2">
        <f>COUNT('البيانات '!G6:G56)</f>
        <v>0</v>
      </c>
      <c r="E15" s="2">
        <f>COUNT('البيانات '!I5:I56)</f>
        <v>0</v>
      </c>
      <c r="F15" s="2">
        <f>COUNT('البيانات '!K5:K56)</f>
        <v>0</v>
      </c>
      <c r="G15" s="2">
        <f>COUNT('البيانات '!M5:M56)</f>
        <v>0</v>
      </c>
      <c r="H15" s="5">
        <f>COUNT('البيانات '!O5:O56)</f>
        <v>0</v>
      </c>
    </row>
    <row r="16" spans="1:11" x14ac:dyDescent="0.15">
      <c r="B16" s="16" t="s">
        <v>32</v>
      </c>
      <c r="C16" s="23">
        <f>IFERROR(AVERAGE('البيانات '!E5:E56),"")</f>
        <v>14.5</v>
      </c>
      <c r="D16" s="23" t="str">
        <f>IFERROR(AVERAGE('البيانات '!G6:G56),"")</f>
        <v/>
      </c>
      <c r="E16" s="23" t="str">
        <f>IFERROR(AVERAGE('البيانات '!I5:I56),"")</f>
        <v/>
      </c>
      <c r="F16" s="23" t="str">
        <f>IFERROR(AVERAGE('البيانات '!K5:K56),"")</f>
        <v/>
      </c>
      <c r="G16" s="23" t="str">
        <f>IFERROR(AVERAGE('البيانات '!M5:M56),"")</f>
        <v/>
      </c>
      <c r="H16" s="24" t="str">
        <f>IFERROR(AVERAGE('البيانات '!O5:O56),"")</f>
        <v/>
      </c>
    </row>
    <row r="17" spans="2:8" x14ac:dyDescent="0.15">
      <c r="B17" s="16" t="s">
        <v>25</v>
      </c>
      <c r="C17" s="2">
        <f>MAX('البيانات '!E5:E56)</f>
        <v>15</v>
      </c>
      <c r="D17" s="2">
        <f>MAX('البيانات '!G6:G56)</f>
        <v>0</v>
      </c>
      <c r="E17" s="2">
        <f>MAX('البيانات '!I5:I56)</f>
        <v>0</v>
      </c>
      <c r="F17" s="2">
        <f>MAX('البيانات '!K5:K56)</f>
        <v>0</v>
      </c>
      <c r="G17" s="2">
        <f>MAX('البيانات '!M5:M56)</f>
        <v>0</v>
      </c>
      <c r="H17" s="5">
        <f>MAX('البيانات '!O5:O56)</f>
        <v>0</v>
      </c>
    </row>
    <row r="18" spans="2:8" ht="14.25" thickBot="1" x14ac:dyDescent="0.2">
      <c r="B18" s="17" t="s">
        <v>33</v>
      </c>
      <c r="C18" s="6">
        <f>IF(C14=0,"",MIN('البيانات '!E5:E56))</f>
        <v>14</v>
      </c>
      <c r="D18" s="6" t="str">
        <f>IF(D14=0,"",MIN('البيانات '!G6:G56))</f>
        <v/>
      </c>
      <c r="E18" s="6" t="str">
        <f>IF(E14=0,"",MIN('البيانات '!I5:I56))</f>
        <v/>
      </c>
      <c r="F18" s="6" t="str">
        <f>IF(F14=0,"",MIN('البيانات '!K5:K56))</f>
        <v/>
      </c>
      <c r="G18" s="6" t="str">
        <f>IF(G14=0,"",MIN('البيانات '!M5:M56))</f>
        <v/>
      </c>
      <c r="H18" s="7" t="str">
        <f>IF(H14=0,"",MIN('البيانات '!O5:O56))</f>
        <v/>
      </c>
    </row>
    <row r="19" spans="2:8" ht="14.25" thickBot="1" x14ac:dyDescent="0.2"/>
    <row r="20" spans="2:8" ht="14.25" thickBot="1" x14ac:dyDescent="0.2">
      <c r="B20" s="19" t="s">
        <v>34</v>
      </c>
      <c r="C20" s="19">
        <v>1</v>
      </c>
      <c r="D20" s="19">
        <v>2</v>
      </c>
      <c r="E20" s="19">
        <v>3</v>
      </c>
      <c r="F20" s="19">
        <v>4</v>
      </c>
      <c r="G20" s="19">
        <v>5</v>
      </c>
      <c r="H20" s="19">
        <v>6</v>
      </c>
    </row>
    <row r="21" spans="2:8" ht="14.25" thickBot="1" x14ac:dyDescent="0.2">
      <c r="B21" s="18" t="s">
        <v>35</v>
      </c>
      <c r="C21" s="3">
        <f>COUNTIF('البيانات '!F5:F56,"&gt;=90%")</f>
        <v>2</v>
      </c>
      <c r="D21" s="3">
        <f>IFERROR(COUNTIF('البيانات '!H5:H56,"&gt;=90%"),"")</f>
        <v>0</v>
      </c>
      <c r="E21" s="3">
        <f>IFERROR(COUNTIF('البيانات '!J5:J56,"&gt;=90%"),"")</f>
        <v>0</v>
      </c>
      <c r="F21" s="3">
        <f>IFERROR(COUNTIF('البيانات '!L5:L56,"&gt;=90%"),"")</f>
        <v>0</v>
      </c>
      <c r="G21" s="3">
        <f>IFERROR(COUNTIF('البيانات '!N5:N56,"&gt;=90%"),"")</f>
        <v>0</v>
      </c>
      <c r="H21" s="3">
        <f>IFERROR(COUNTIF('البيانات '!P5:P56,"&gt;=90%"),"")</f>
        <v>0</v>
      </c>
    </row>
    <row r="22" spans="2:8" ht="14.25" thickBot="1" x14ac:dyDescent="0.2">
      <c r="B22" s="16" t="s">
        <v>36</v>
      </c>
      <c r="C22" s="3">
        <f>COUNTIFS('البيانات '!F5:F56,"&lt;90%",'البيانات '!F5:F56,"&gt;=80%")</f>
        <v>0</v>
      </c>
      <c r="D22" s="3">
        <f>COUNTIFS('البيانات '!H5:H56,"&lt;90%",'البيانات '!H5:H56,"&gt;=80%")</f>
        <v>0</v>
      </c>
      <c r="E22" s="3">
        <f>COUNTIFS('البيانات '!J5:J56,"&lt;90%",'البيانات '!J5:J56,"&gt;=80%")</f>
        <v>0</v>
      </c>
      <c r="F22" s="3">
        <f>COUNTIFS('البيانات '!L5:L56,"&lt;90%",'البيانات '!L5:L56,"&gt;=80%")</f>
        <v>0</v>
      </c>
      <c r="G22" s="3">
        <f>COUNTIFS('البيانات '!N5:N56,"&lt;90%",'البيانات '!N5:N56,"&gt;=80%")</f>
        <v>0</v>
      </c>
      <c r="H22" s="3">
        <f>COUNTIFS('البيانات '!P5:P56,"&lt;90%",'البيانات '!P5:P56,"&gt;=80%")</f>
        <v>0</v>
      </c>
    </row>
    <row r="23" spans="2:8" ht="14.25" thickBot="1" x14ac:dyDescent="0.2">
      <c r="B23" s="16" t="s">
        <v>37</v>
      </c>
      <c r="C23" s="3">
        <f>COUNTIFS('البيانات '!F5:F56,"&lt;80%",'البيانات '!F5:F56,"&gt;=65%")</f>
        <v>0</v>
      </c>
      <c r="D23" s="3">
        <f>COUNTIFS('البيانات '!H5:H56,"&lt;80%",'البيانات '!H5:H56,"&gt;=65%")</f>
        <v>0</v>
      </c>
      <c r="E23" s="3">
        <f>COUNTIFS('البيانات '!J5:J56,"&lt;80%",'البيانات '!J5:J56,"&gt;=65%")</f>
        <v>0</v>
      </c>
      <c r="F23" s="3">
        <f>COUNTIFS('البيانات '!L5:L56,"&lt;80%",'البيانات '!L5:L56,"&gt;=65%")</f>
        <v>0</v>
      </c>
      <c r="G23" s="3">
        <f>COUNTIFS('البيانات '!N5:N56,"&lt;80%",'البيانات '!N5:N56,"&gt;=65%")</f>
        <v>0</v>
      </c>
      <c r="H23" s="3">
        <f>COUNTIFS('البيانات '!P5:P56,"&lt;80%",'البيانات '!P5:P56,"&gt;=65%")</f>
        <v>0</v>
      </c>
    </row>
    <row r="24" spans="2:8" ht="14.25" thickBot="1" x14ac:dyDescent="0.2">
      <c r="B24" s="16" t="s">
        <v>38</v>
      </c>
      <c r="C24" s="3">
        <f>COUNTIFS('البيانات '!F5:F56,"&lt;65%",'البيانات '!F5:F56,"&gt;=50%")</f>
        <v>0</v>
      </c>
      <c r="D24" s="3">
        <f>COUNTIFS('البيانات '!H5:H56,"&lt;65%",'البيانات '!H5:H56,"&gt;=50%")</f>
        <v>0</v>
      </c>
      <c r="E24" s="3">
        <f>IF('النتائج '!E16&lt;&gt;0,COUNTIFS('البيانات '!J5:J56,"&lt;65%",'البيانات '!J5:J56,"&gt;=50%"))</f>
        <v>0</v>
      </c>
      <c r="F24" s="3">
        <f>COUNTIFS('البيانات '!L5:L56,"&lt;65%",'البيانات '!L5:L56,"&gt;=50%")</f>
        <v>0</v>
      </c>
      <c r="G24" s="3">
        <f>COUNTIFS('البيانات '!N5:N56,"&lt;65%",'البيانات '!N5:N56,"&gt;=50%")</f>
        <v>0</v>
      </c>
      <c r="H24" s="3">
        <f xml:space="preserve"> COUNTIFS('البيانات '!P5:P56,"&lt;65%",'البيانات '!P5:P56,"&gt;=50%")</f>
        <v>0</v>
      </c>
    </row>
    <row r="25" spans="2:8" x14ac:dyDescent="0.15">
      <c r="B25" s="16" t="s">
        <v>39</v>
      </c>
      <c r="C25" s="3">
        <f>COUNTIFS('البيانات '!F5:F56,"&lt;50%",'البيانات '!E5:E56,"&lt;&gt;0")</f>
        <v>0</v>
      </c>
      <c r="D25" s="3">
        <f>COUNTIFS('البيانات '!H5:H56,"&lt;50%",'البيانات '!G5:G56,"&lt;&gt;0")</f>
        <v>0</v>
      </c>
      <c r="E25" s="3">
        <f>COUNTIFS('البيانات '!J5:J56,"&lt;50%",'البيانات '!I5:I56,"&lt;&gt;0")</f>
        <v>0</v>
      </c>
      <c r="F25" s="3">
        <f>COUNTIFS('البيانات '!L5:L56,"&lt;50%",'البيانات '!K5:K56,"&lt;&gt;0")</f>
        <v>0</v>
      </c>
      <c r="G25" s="3">
        <f>COUNTIFS('البيانات '!N5:N56,"&lt;50%",'البيانات '!M5:M56,"&lt;&gt;0")</f>
        <v>0</v>
      </c>
      <c r="H25" s="3">
        <f>COUNTIFS('البيانات '!P5:P56,"&lt;50%",'البيانات '!O5:O56,"&lt;&gt;0")</f>
        <v>0</v>
      </c>
    </row>
    <row r="26" spans="2:8" ht="14.25" thickBot="1" x14ac:dyDescent="0.2">
      <c r="B26" s="17" t="s">
        <v>40</v>
      </c>
      <c r="C26" s="13">
        <f>SUM(C21:C25)</f>
        <v>2</v>
      </c>
      <c r="D26" s="13">
        <f t="shared" ref="D26:H26" si="0">SUM(D21:D25)</f>
        <v>0</v>
      </c>
      <c r="E26" s="13">
        <f t="shared" si="0"/>
        <v>0</v>
      </c>
      <c r="F26" s="13">
        <f t="shared" si="0"/>
        <v>0</v>
      </c>
      <c r="G26" s="13">
        <f t="shared" si="0"/>
        <v>0</v>
      </c>
      <c r="H26" s="13">
        <f t="shared" si="0"/>
        <v>0</v>
      </c>
    </row>
    <row r="27" spans="2:8" ht="9.75" customHeight="1" x14ac:dyDescent="0.15"/>
    <row r="28" spans="2:8" hidden="1" x14ac:dyDescent="0.15"/>
    <row r="29" spans="2:8" ht="5.25" customHeight="1" thickBot="1" x14ac:dyDescent="0.2"/>
    <row r="30" spans="2:8" x14ac:dyDescent="0.15">
      <c r="B30" s="15" t="s">
        <v>41</v>
      </c>
      <c r="C30" s="4">
        <f>SUM(C14:H14)</f>
        <v>29</v>
      </c>
      <c r="E30" s="8" t="s">
        <v>34</v>
      </c>
      <c r="F30" s="9" t="s">
        <v>40</v>
      </c>
      <c r="G30" s="10" t="s">
        <v>42</v>
      </c>
    </row>
    <row r="31" spans="2:8" x14ac:dyDescent="0.15">
      <c r="B31" s="16" t="s">
        <v>22</v>
      </c>
      <c r="C31" s="5">
        <f>SUM(C15:H15)</f>
        <v>2</v>
      </c>
      <c r="E31" s="11" t="s">
        <v>35</v>
      </c>
      <c r="F31" s="2">
        <f>SUM(C21:H21)</f>
        <v>2</v>
      </c>
      <c r="G31" s="21">
        <f>IFERROR(F31/$F$36,"")</f>
        <v>1</v>
      </c>
    </row>
    <row r="32" spans="2:8" x14ac:dyDescent="0.15">
      <c r="B32" s="16" t="s">
        <v>43</v>
      </c>
      <c r="C32" s="24">
        <f>IFERROR(AVERAGE(C16:H16),"")</f>
        <v>14.5</v>
      </c>
      <c r="E32" s="11" t="s">
        <v>36</v>
      </c>
      <c r="F32" s="2">
        <f>SUM(C22:H22)</f>
        <v>0</v>
      </c>
      <c r="G32" s="21">
        <f>IFERROR(F32/$F$36,"")</f>
        <v>0</v>
      </c>
    </row>
    <row r="33" spans="2:10" x14ac:dyDescent="0.15">
      <c r="B33" s="16" t="s">
        <v>25</v>
      </c>
      <c r="C33" s="5">
        <f>MAX(C17:H17)</f>
        <v>15</v>
      </c>
      <c r="E33" s="11" t="s">
        <v>37</v>
      </c>
      <c r="F33" s="2">
        <f>SUM(C23:H23)</f>
        <v>0</v>
      </c>
      <c r="G33" s="21">
        <f>IFERROR(F33/$F$36,"")</f>
        <v>0</v>
      </c>
    </row>
    <row r="34" spans="2:10" ht="14.25" thickBot="1" x14ac:dyDescent="0.2">
      <c r="B34" s="17" t="s">
        <v>33</v>
      </c>
      <c r="C34" s="7">
        <f>MIN(C18:H18)</f>
        <v>14</v>
      </c>
      <c r="E34" s="11" t="s">
        <v>38</v>
      </c>
      <c r="F34" s="2">
        <f>SUM(C24:H24)</f>
        <v>0</v>
      </c>
      <c r="G34" s="21">
        <f>IFERROR(F34/$F$36,"")</f>
        <v>0</v>
      </c>
    </row>
    <row r="35" spans="2:10" x14ac:dyDescent="0.15">
      <c r="E35" s="11" t="s">
        <v>39</v>
      </c>
      <c r="F35" s="2">
        <f>SUM(C25:H25)</f>
        <v>0</v>
      </c>
      <c r="G35" s="21">
        <f>IFERROR(F35/$F$36,"")</f>
        <v>0</v>
      </c>
    </row>
    <row r="36" spans="2:10" ht="14.25" thickBot="1" x14ac:dyDescent="0.2">
      <c r="E36" s="12" t="s">
        <v>40</v>
      </c>
      <c r="F36" s="13">
        <f>SUM(F31:F35)</f>
        <v>2</v>
      </c>
      <c r="G36" s="22">
        <f>IFERROR(F36/$F$36,"")</f>
        <v>1</v>
      </c>
    </row>
    <row r="39" spans="2:10" x14ac:dyDescent="0.15">
      <c r="I39" s="1" t="s">
        <v>44</v>
      </c>
      <c r="J39" s="25" t="s">
        <v>45</v>
      </c>
    </row>
  </sheetData>
  <sheetProtection algorithmName="SHA-512" hashValue="JZquh1VqUGvQ0MoeqhxPE1wjOA44hkmKqXHeVLZEVfWMHLFXnVjWMlEsvI7TH6ZnzCcSc/47y51L/G+2UXN91g==" saltValue="/dIsjgKnJFGUA8OdrkqKnA==" spinCount="100000" sheet="1" objects="1" scenarios="1"/>
  <mergeCells count="11">
    <mergeCell ref="B4:K4"/>
    <mergeCell ref="B12:H12"/>
    <mergeCell ref="G10:H10"/>
    <mergeCell ref="C6:D6"/>
    <mergeCell ref="C7:D7"/>
    <mergeCell ref="C8:D8"/>
    <mergeCell ref="C9:D9"/>
    <mergeCell ref="G6:H6"/>
    <mergeCell ref="G7:H7"/>
    <mergeCell ref="G8:H8"/>
    <mergeCell ref="G9:H9"/>
  </mergeCells>
  <pageMargins left="0.25" right="0.25" top="0.75" bottom="0.75" header="0.3" footer="0.3"/>
  <pageSetup paperSize="9" scale="97" orientation="landscape" r:id="rId1"/>
  <ignoredErrors>
    <ignoredError sqref="C14 C15 E14:F15 C17 E17:F17 C16 G17:H17 E16:H16 D16 D15 D14 D17 H25 G14:H15 D24 E25:G25 C19 G18 C18:F18 H18 C25:D2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 </vt:lpstr>
      <vt:lpstr>النتائج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AAS</dc:creator>
  <cp:keywords/>
  <dc:description/>
  <cp:lastModifiedBy>مستخدم ضيف</cp:lastModifiedBy>
  <cp:revision/>
  <dcterms:created xsi:type="dcterms:W3CDTF">2023-05-26T08:59:38Z</dcterms:created>
  <dcterms:modified xsi:type="dcterms:W3CDTF">2023-06-16T10:28:03Z</dcterms:modified>
  <cp:category/>
  <cp:contentStatus/>
</cp:coreProperties>
</file>